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defaultThemeVersion="124226"/>
  <mc:AlternateContent xmlns:mc="http://schemas.openxmlformats.org/markup-compatibility/2006">
    <mc:Choice Requires="x15">
      <x15ac:absPath xmlns:x15ac="http://schemas.microsoft.com/office/spreadsheetml/2010/11/ac" url="M:\BACK-OFFICE\REGISTRO-DE-DEUDA\IN\Proyecciones Servicio Deuda\ProyeccionesPáginaWeb\2025\Subir\Ingles\"/>
    </mc:Choice>
  </mc:AlternateContent>
  <xr:revisionPtr revIDLastSave="0" documentId="13_ncr:1_{31F28C37-44FA-4F2D-BB38-758FFCADFF76}" xr6:coauthVersionLast="47" xr6:coauthVersionMax="47" xr10:uidLastSave="{00000000-0000-0000-0000-000000000000}"/>
  <bookViews>
    <workbookView xWindow="-120" yWindow="-120" windowWidth="29040" windowHeight="15840" xr2:uid="{00000000-000D-0000-FFFF-FFFF00000000}"/>
  </bookViews>
  <sheets>
    <sheet name="Domestic Debt 2025-2043" sheetId="1" r:id="rId1"/>
  </sheets>
  <externalReferences>
    <externalReference r:id="rId2"/>
    <externalReference r:id="rId3"/>
    <externalReference r:id="rId4"/>
  </externalReferences>
  <definedNames>
    <definedName name="__123Graph_A" hidden="1">[1]C!#REF!</definedName>
    <definedName name="__123Graph_B" hidden="1">[1]C!#REF!</definedName>
    <definedName name="__123Graph_C" hidden="1">[1]C!#REF!</definedName>
    <definedName name="__123Graph_D" hidden="1">'[2]shared data'!$B$7937:$C$7937</definedName>
    <definedName name="__123Graph_E" hidden="1">[1]C!#REF!</definedName>
    <definedName name="__123Graph_F" hidden="1">[1]C!#REF!</definedName>
    <definedName name="__123Graph_X" hidden="1">'[2]shared data'!$B$7901:$C$7901</definedName>
    <definedName name="_Fill" hidden="1">#REF!</definedName>
    <definedName name="_Fill1" hidden="1">#REF!</definedName>
    <definedName name="_xlnm._FilterDatabase" localSheetId="0" hidden="1">'Domestic Debt 2025-2043'!$B$14:$B$30</definedName>
    <definedName name="_xlnm._FilterDatabase" hidden="1">[3]C!$P$428:$T$428</definedName>
    <definedName name="_Key1" hidden="1">#REF!</definedName>
    <definedName name="_Order1" hidden="1">255</definedName>
    <definedName name="_Parse_Out" hidden="1">#REF!</definedName>
    <definedName name="_Regression_Int" hidden="1">1</definedName>
    <definedName name="_Regression_Out" hidden="1">[3]C!$AK$18:$AK$18</definedName>
    <definedName name="_Regression_X" hidden="1">[3]C!$AK$11:$AU$11</definedName>
    <definedName name="_Regression_Y" hidden="1">[3]C!$AK$10:$AU$10</definedName>
    <definedName name="_Sort" hidden="1">#REF!</definedName>
    <definedName name="AAD" hidden="1">[1]C!#REF!</definedName>
    <definedName name="ergferger" hidden="1">{"Main Economic Indicators",#N/A,FALSE,"C"}</definedName>
    <definedName name="G" hidden="1">{"Main Economic Indicators",#N/A,FALSE,"C"}</definedName>
    <definedName name="k" hidden="1">{"Main Economic Indicators",#N/A,FALSE,"C"}</definedName>
    <definedName name="PII" hidden="1">{"Main Economic Indicators",#N/A,FALSE,"C"}</definedName>
    <definedName name="rtre" hidden="1">{"Main Economic Indicators",#N/A,FALSE,"C"}</definedName>
    <definedName name="wrn.Main._.Economic._.Indicators." hidden="1">{"Main Economic Indicators",#N/A,FALSE,"C"}</definedName>
    <definedName name="Z_1A8C061B_2301_11D3_BFD1_000039E37209_.wvu.Cols" hidden="1">#REF!,#REF!,#REF!</definedName>
    <definedName name="Z_1A8C061B_2301_11D3_BFD1_000039E37209_.wvu.Rows" hidden="1">#REF!,#REF!,#REF!</definedName>
    <definedName name="Z_1A8C061C_2301_11D3_BFD1_000039E37209_.wvu.Cols" hidden="1">#REF!,#REF!,#REF!</definedName>
    <definedName name="Z_1A8C061C_2301_11D3_BFD1_000039E37209_.wvu.Rows" hidden="1">#REF!,#REF!,#REF!</definedName>
    <definedName name="Z_1A8C061E_2301_11D3_BFD1_000039E37209_.wvu.Cols" hidden="1">#REF!,#REF!,#REF!</definedName>
    <definedName name="Z_1A8C061E_2301_11D3_BFD1_000039E37209_.wvu.Rows" hidden="1">#REF!,#REF!,#REF!</definedName>
    <definedName name="Z_1A8C061F_2301_11D3_BFD1_000039E37209_.wvu.Cols" hidden="1">#REF!,#REF!,#REF!</definedName>
    <definedName name="Z_1A8C061F_2301_11D3_BFD1_000039E37209_.wvu.Rows" hidden="1">#REF!,#REF!,#REF!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0" i="1" l="1"/>
  <c r="E10" i="1" s="1"/>
  <c r="F10" i="1" s="1"/>
  <c r="G10" i="1" s="1"/>
  <c r="H10" i="1" s="1"/>
  <c r="I10" i="1" s="1"/>
  <c r="J10" i="1" s="1"/>
  <c r="K10" i="1" s="1"/>
  <c r="L10" i="1" s="1"/>
  <c r="M10" i="1" s="1"/>
  <c r="N10" i="1" s="1"/>
  <c r="O10" i="1" s="1"/>
  <c r="P10" i="1" s="1"/>
  <c r="Q10" i="1" s="1"/>
  <c r="R10" i="1" s="1"/>
  <c r="S10" i="1" s="1"/>
  <c r="T10" i="1" s="1"/>
  <c r="U10" i="1" s="1"/>
  <c r="D14" i="1"/>
  <c r="E14" i="1"/>
  <c r="F14" i="1"/>
  <c r="G14" i="1"/>
  <c r="H14" i="1"/>
  <c r="I14" i="1"/>
  <c r="J14" i="1"/>
  <c r="K14" i="1"/>
  <c r="L14" i="1"/>
  <c r="M14" i="1"/>
  <c r="N14" i="1"/>
  <c r="O14" i="1"/>
  <c r="P14" i="1"/>
  <c r="Q14" i="1"/>
  <c r="R14" i="1"/>
  <c r="S14" i="1"/>
  <c r="T14" i="1"/>
  <c r="U14" i="1"/>
  <c r="D15" i="1"/>
  <c r="E15" i="1"/>
  <c r="F15" i="1"/>
  <c r="G15" i="1"/>
  <c r="H15" i="1"/>
  <c r="I15" i="1"/>
  <c r="J15" i="1"/>
  <c r="K15" i="1"/>
  <c r="L15" i="1"/>
  <c r="M15" i="1"/>
  <c r="N15" i="1"/>
  <c r="O15" i="1"/>
  <c r="P15" i="1"/>
  <c r="Q15" i="1"/>
  <c r="R15" i="1"/>
  <c r="S15" i="1"/>
  <c r="T15" i="1"/>
  <c r="U15" i="1"/>
  <c r="D17" i="1"/>
  <c r="E17" i="1"/>
  <c r="F17" i="1"/>
  <c r="G17" i="1"/>
  <c r="H17" i="1"/>
  <c r="I17" i="1"/>
  <c r="J17" i="1"/>
  <c r="K17" i="1"/>
  <c r="L17" i="1"/>
  <c r="M17" i="1"/>
  <c r="N17" i="1"/>
  <c r="O17" i="1"/>
  <c r="P17" i="1"/>
  <c r="Q17" i="1"/>
  <c r="R17" i="1"/>
  <c r="S17" i="1"/>
  <c r="T17" i="1"/>
  <c r="U17" i="1"/>
  <c r="C14" i="1" l="1"/>
  <c r="C15" i="1"/>
  <c r="C19" i="1"/>
  <c r="U29" i="1" l="1"/>
  <c r="U16" i="1" s="1"/>
  <c r="U12" i="1" s="1"/>
  <c r="T29" i="1"/>
  <c r="T16" i="1" s="1"/>
  <c r="T12" i="1" s="1"/>
  <c r="S29" i="1"/>
  <c r="S16" i="1" s="1"/>
  <c r="S12" i="1" s="1"/>
  <c r="R29" i="1"/>
  <c r="R16" i="1" s="1"/>
  <c r="R12" i="1" s="1"/>
  <c r="U24" i="1"/>
  <c r="T24" i="1"/>
  <c r="S24" i="1"/>
  <c r="R24" i="1"/>
  <c r="U19" i="1"/>
  <c r="T19" i="1"/>
  <c r="S19" i="1"/>
  <c r="R19" i="1"/>
  <c r="Q29" i="1" l="1"/>
  <c r="Q16" i="1" s="1"/>
  <c r="Q12" i="1" s="1"/>
  <c r="Q24" i="1"/>
  <c r="Q19" i="1"/>
  <c r="N19" i="1"/>
  <c r="O19" i="1"/>
  <c r="P19" i="1"/>
  <c r="N24" i="1"/>
  <c r="O24" i="1"/>
  <c r="P24" i="1"/>
  <c r="N29" i="1"/>
  <c r="N16" i="1" s="1"/>
  <c r="N12" i="1" s="1"/>
  <c r="O29" i="1"/>
  <c r="O16" i="1" s="1"/>
  <c r="O12" i="1" s="1"/>
  <c r="P29" i="1"/>
  <c r="P16" i="1" s="1"/>
  <c r="P12" i="1" s="1"/>
  <c r="C29" i="1"/>
  <c r="C16" i="1" s="1"/>
  <c r="D29" i="1"/>
  <c r="D16" i="1" s="1"/>
  <c r="D12" i="1" s="1"/>
  <c r="E29" i="1"/>
  <c r="E16" i="1" s="1"/>
  <c r="E12" i="1" s="1"/>
  <c r="F29" i="1"/>
  <c r="F16" i="1" s="1"/>
  <c r="F12" i="1" s="1"/>
  <c r="G29" i="1"/>
  <c r="G16" i="1" s="1"/>
  <c r="G12" i="1" s="1"/>
  <c r="H29" i="1"/>
  <c r="H16" i="1" s="1"/>
  <c r="H12" i="1" s="1"/>
  <c r="I29" i="1"/>
  <c r="I16" i="1" s="1"/>
  <c r="I12" i="1" s="1"/>
  <c r="J29" i="1"/>
  <c r="J16" i="1" s="1"/>
  <c r="J12" i="1" s="1"/>
  <c r="K29" i="1"/>
  <c r="K16" i="1" s="1"/>
  <c r="K12" i="1" s="1"/>
  <c r="L29" i="1"/>
  <c r="L16" i="1" s="1"/>
  <c r="L12" i="1" s="1"/>
  <c r="M29" i="1"/>
  <c r="M16" i="1" s="1"/>
  <c r="M12" i="1" s="1"/>
  <c r="C17" i="1"/>
  <c r="M24" i="1"/>
  <c r="L24" i="1"/>
  <c r="K24" i="1"/>
  <c r="J24" i="1"/>
  <c r="I24" i="1"/>
  <c r="H24" i="1"/>
  <c r="G24" i="1"/>
  <c r="F24" i="1"/>
  <c r="E24" i="1"/>
  <c r="D24" i="1"/>
  <c r="C24" i="1"/>
  <c r="D19" i="1"/>
  <c r="E19" i="1"/>
  <c r="F19" i="1"/>
  <c r="G19" i="1"/>
  <c r="H19" i="1"/>
  <c r="I19" i="1"/>
  <c r="J19" i="1"/>
  <c r="K19" i="1"/>
  <c r="L19" i="1"/>
  <c r="M19" i="1"/>
  <c r="C12" i="1" l="1"/>
</calcChain>
</file>

<file path=xl/sharedStrings.xml><?xml version="1.0" encoding="utf-8"?>
<sst xmlns="http://schemas.openxmlformats.org/spreadsheetml/2006/main" count="23" uniqueCount="18">
  <si>
    <t>2025 -2043</t>
  </si>
  <si>
    <t>PROJECTION OF CENTRAL GOVERNMENT DOMESTIC DEBT SERVICE</t>
  </si>
  <si>
    <t>Amounts in millions of DOP (RD$)</t>
  </si>
  <si>
    <t>Total Central Government Debt Service</t>
  </si>
  <si>
    <t>Principal</t>
  </si>
  <si>
    <t>Interest</t>
  </si>
  <si>
    <t>Interest and Recapitalization Transfers</t>
  </si>
  <si>
    <t>Commissions</t>
  </si>
  <si>
    <t>Commissions and Other Expenses</t>
  </si>
  <si>
    <r>
      <t>Domestic Debt (New Contracts)</t>
    </r>
    <r>
      <rPr>
        <b/>
        <vertAlign val="superscript"/>
        <sz val="11"/>
        <rFont val="Calibri"/>
        <family val="2"/>
        <scheme val="minor"/>
      </rPr>
      <t xml:space="preserve"> 1/</t>
    </r>
  </si>
  <si>
    <t>Domestic Debt (Contracted)</t>
  </si>
  <si>
    <r>
      <t>Central Bank Recapitalization Plan</t>
    </r>
    <r>
      <rPr>
        <b/>
        <vertAlign val="superscript"/>
        <sz val="11"/>
        <rFont val="Calibri"/>
        <family val="2"/>
        <scheme val="minor"/>
      </rPr>
      <t xml:space="preserve"> 2/</t>
    </r>
  </si>
  <si>
    <t>Interest and Transfers</t>
  </si>
  <si>
    <t>Notes:</t>
  </si>
  <si>
    <t>1) Projections based on estimated new disbursements and newly contracted debt scheduled for the 2024–2027 period, according to the Multiannual Financing Plan.</t>
  </si>
  <si>
    <t>2) Estimate based on 0.6% of GDP, in line with the 2024–2028 Macroeconomic Outlook prepared and agreed upon by MEPyD, MH, and the BCRD, updated on August 21, 2024.</t>
  </si>
  <si>
    <t>3) Exchange rate projections of the local currency against the U.S. dollar were prepared and agreed upon by MEPyD, MH, and the BCRD within the framework of the 2024–2028 Macroeconomic Outlook revised on August 21, 2024.</t>
  </si>
  <si>
    <t>4) Programming corresponds to the budget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</si>
</sst>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6">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0_);_(* \(#,##0.0\);_(* &quot;-&quot;??_);_(@_)"/>
    <numFmt numFmtId="165" formatCode="&quot;   &quot;@"/>
    <numFmt numFmtId="166" formatCode="&quot;      &quot;@"/>
    <numFmt numFmtId="167" formatCode="&quot;         &quot;@"/>
    <numFmt numFmtId="168" formatCode="&quot;            &quot;@"/>
    <numFmt numFmtId="169" formatCode="&quot;               &quot;@"/>
    <numFmt numFmtId="170" formatCode="#,##0.0"/>
    <numFmt numFmtId="171" formatCode="[&gt;=0.05]#,##0.0;[&lt;=-0.05]\-#,##0.0;?0.0"/>
    <numFmt numFmtId="172" formatCode="[Black]#,##0.0;[Black]\-#,##0.0;;"/>
    <numFmt numFmtId="173" formatCode="[Black][&gt;0.05]#,##0.0;[Black][&lt;-0.05]\-#,##0.0;;"/>
    <numFmt numFmtId="174" formatCode="[Black][&gt;0.5]#,##0;[Black][&lt;-0.5]\-#,##0;;"/>
    <numFmt numFmtId="175" formatCode="_(* #,##0_);_(* \(#,##0\);_(* &quot;-&quot;??_);_(@_)"/>
  </numFmts>
  <fonts count="27">
    <font>
      <sz val="10"/>
      <name val="Arial"/>
      <family val="2"/>
    </font>
    <font>
      <sz val="11"/>
      <color indexed="8"/>
      <name val="Calibri"/>
      <family val="2"/>
    </font>
    <font>
      <sz val="10"/>
      <name val="Arial"/>
      <family val="2"/>
    </font>
    <font>
      <sz val="9"/>
      <name val="Times New Roman"/>
      <family val="1"/>
    </font>
    <font>
      <sz val="8"/>
      <color indexed="12"/>
      <name val="Helv"/>
    </font>
    <font>
      <sz val="10"/>
      <name val="Geneva"/>
    </font>
    <font>
      <u/>
      <sz val="10"/>
      <color indexed="12"/>
      <name val="Times New Roman"/>
      <family val="1"/>
    </font>
    <font>
      <sz val="8"/>
      <color indexed="8"/>
      <name val="Helv"/>
    </font>
    <font>
      <sz val="10"/>
      <name val="Times New Roman"/>
      <family val="1"/>
    </font>
    <font>
      <sz val="10"/>
      <name val="Tms Rmn"/>
    </font>
    <font>
      <sz val="10"/>
      <name val="Courier"/>
      <family val="3"/>
    </font>
    <font>
      <sz val="10"/>
      <color indexed="10"/>
      <name val="MS Sans Serif"/>
      <family val="2"/>
    </font>
    <font>
      <sz val="8"/>
      <name val="Helv"/>
    </font>
    <font>
      <sz val="11"/>
      <color theme="1"/>
      <name val="Calibri"/>
      <family val="2"/>
    </font>
    <font>
      <sz val="11"/>
      <color theme="1"/>
      <name val="Calibri"/>
      <family val="2"/>
      <scheme val="minor"/>
    </font>
    <font>
      <sz val="11"/>
      <color theme="1"/>
      <name val="Cambria"/>
      <family val="2"/>
    </font>
    <font>
      <sz val="11"/>
      <name val="Calibri"/>
      <family val="2"/>
      <scheme val="minor"/>
    </font>
    <font>
      <b/>
      <sz val="11"/>
      <name val="Calibri"/>
      <family val="2"/>
      <scheme val="minor"/>
    </font>
    <font>
      <i/>
      <sz val="11"/>
      <name val="Calibri"/>
      <family val="2"/>
      <scheme val="minor"/>
    </font>
    <font>
      <b/>
      <i/>
      <sz val="11"/>
      <name val="Calibri"/>
      <family val="2"/>
      <scheme val="minor"/>
    </font>
    <font>
      <b/>
      <sz val="11"/>
      <color theme="0"/>
      <name val="Calibri"/>
      <family val="2"/>
      <scheme val="minor"/>
    </font>
    <font>
      <sz val="11"/>
      <color theme="0"/>
      <name val="Calibri"/>
      <family val="2"/>
      <scheme val="minor"/>
    </font>
    <font>
      <sz val="10"/>
      <name val="Calibri"/>
      <family val="2"/>
      <scheme val="minor"/>
    </font>
    <font>
      <b/>
      <vertAlign val="superscript"/>
      <sz val="11"/>
      <name val="Calibri"/>
      <family val="2"/>
      <scheme val="minor"/>
    </font>
    <font>
      <b/>
      <i/>
      <u/>
      <sz val="10"/>
      <name val="Calibri"/>
      <family val="2"/>
      <scheme val="minor"/>
    </font>
    <font>
      <b/>
      <sz val="10"/>
      <name val="Calibri"/>
      <family val="2"/>
      <scheme val="minor"/>
    </font>
    <font>
      <sz val="11"/>
      <color rgb="FFFF0000"/>
      <name val="Calibri"/>
      <family val="2"/>
      <scheme val="minor"/>
    </font>
  </fonts>
  <fills count="6">
    <fill>
      <patternFill patternType="none"/>
    </fill>
    <fill>
      <patternFill patternType="gray125"/>
    </fill>
    <fill>
      <patternFill patternType="solid">
        <fgColor indexed="22"/>
      </patternFill>
    </fill>
    <fill>
      <patternFill patternType="solid">
        <fgColor rgb="FFFFFFCC"/>
      </patternFill>
    </fill>
    <fill>
      <patternFill patternType="solid">
        <fgColor theme="3" tint="0.79998168889431442"/>
        <bgColor indexed="64"/>
      </patternFill>
    </fill>
    <fill>
      <patternFill patternType="solid">
        <fgColor rgb="FF4F81BD"/>
        <bgColor indexed="64"/>
      </patternFill>
    </fill>
  </fills>
  <borders count="9">
    <border>
      <left/>
      <right/>
      <top/>
      <bottom/>
      <diagonal/>
    </border>
    <border>
      <left style="thin">
        <color indexed="64"/>
      </left>
      <right style="thin">
        <color indexed="64"/>
      </right>
      <top/>
      <bottom/>
      <diagonal/>
    </border>
    <border>
      <left/>
      <right/>
      <top/>
      <bottom style="medium">
        <color indexed="64"/>
      </bottom>
      <diagonal/>
    </border>
    <border>
      <left/>
      <right/>
      <top/>
      <bottom style="double">
        <color indexed="64"/>
      </bottom>
      <diagonal/>
    </border>
    <border>
      <left/>
      <right/>
      <top style="double">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style="thin">
        <color indexed="64"/>
      </bottom>
      <diagonal/>
    </border>
  </borders>
  <cellStyleXfs count="641">
    <xf numFmtId="0" fontId="0" fillId="0" borderId="0"/>
    <xf numFmtId="165" fontId="3" fillId="0" borderId="0" applyFont="0" applyFill="0" applyBorder="0" applyAlignment="0" applyProtection="0"/>
    <xf numFmtId="166" fontId="3" fillId="0" borderId="0" applyFont="0" applyFill="0" applyBorder="0" applyAlignment="0" applyProtection="0"/>
    <xf numFmtId="167" fontId="3" fillId="0" borderId="0" applyFont="0" applyFill="0" applyBorder="0" applyAlignment="0" applyProtection="0"/>
    <xf numFmtId="168" fontId="3" fillId="0" borderId="0" applyFont="0" applyFill="0" applyBorder="0" applyAlignment="0" applyProtection="0"/>
    <xf numFmtId="169" fontId="3" fillId="0" borderId="0" applyFont="0" applyFill="0" applyBorder="0" applyAlignment="0" applyProtection="0"/>
    <xf numFmtId="0" fontId="4" fillId="0" borderId="1">
      <protection hidden="1"/>
    </xf>
    <xf numFmtId="0" fontId="5" fillId="2" borderId="1" applyNumberFormat="0" applyFont="0" applyBorder="0" applyAlignment="0" applyProtection="0">
      <protection hidden="1"/>
    </xf>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6" fillId="0" borderId="0" applyNumberFormat="0" applyFill="0" applyBorder="0" applyAlignment="0" applyProtection="0">
      <alignment vertical="top"/>
      <protection locked="0"/>
    </xf>
    <xf numFmtId="170" fontId="3" fillId="0" borderId="0" applyFont="0" applyFill="0" applyBorder="0" applyAlignment="0" applyProtection="0"/>
    <xf numFmtId="3" fontId="3" fillId="0" borderId="0" applyFont="0" applyFill="0" applyBorder="0" applyAlignment="0" applyProtection="0"/>
    <xf numFmtId="0" fontId="7" fillId="0" borderId="1">
      <alignment horizontal="left"/>
      <protection locked="0"/>
    </xf>
    <xf numFmtId="43" fontId="2"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1" fontId="8" fillId="0" borderId="0" applyFont="0" applyFill="0" applyBorder="0" applyAlignment="0" applyProtection="0"/>
    <xf numFmtId="43" fontId="8" fillId="0" borderId="0" applyFont="0" applyFill="0" applyBorder="0" applyAlignment="0" applyProtection="0"/>
    <xf numFmtId="42" fontId="8" fillId="0" borderId="0" applyFont="0" applyFill="0" applyBorder="0" applyAlignment="0" applyProtection="0"/>
    <xf numFmtId="44" fontId="8" fillId="0" borderId="0" applyFont="0" applyFill="0" applyBorder="0" applyAlignment="0" applyProtection="0"/>
    <xf numFmtId="0" fontId="9" fillId="0" borderId="0"/>
    <xf numFmtId="0" fontId="2" fillId="0" borderId="0"/>
    <xf numFmtId="0" fontId="2" fillId="0" borderId="0"/>
    <xf numFmtId="0" fontId="15" fillId="0" borderId="0"/>
    <xf numFmtId="0" fontId="2" fillId="0" borderId="0"/>
    <xf numFmtId="0" fontId="14" fillId="0" borderId="0"/>
    <xf numFmtId="0" fontId="2" fillId="0" borderId="0"/>
    <xf numFmtId="0" fontId="1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3" fillId="0" borderId="0"/>
    <xf numFmtId="0" fontId="13" fillId="0" borderId="0"/>
    <xf numFmtId="0" fontId="13" fillId="0" borderId="0"/>
    <xf numFmtId="0" fontId="13" fillId="0" borderId="0"/>
    <xf numFmtId="0" fontId="1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3" fillId="0" borderId="0"/>
    <xf numFmtId="0" fontId="13" fillId="0" borderId="0"/>
    <xf numFmtId="0" fontId="13" fillId="0" borderId="0"/>
    <xf numFmtId="0" fontId="13" fillId="0" borderId="0"/>
    <xf numFmtId="0" fontId="1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3" fillId="0" borderId="0"/>
    <xf numFmtId="0" fontId="1" fillId="0" borderId="0"/>
    <xf numFmtId="39" fontId="10" fillId="0" borderId="0"/>
    <xf numFmtId="0" fontId="1" fillId="0" borderId="0"/>
    <xf numFmtId="0" fontId="14" fillId="0" borderId="0"/>
    <xf numFmtId="0" fontId="14" fillId="0" borderId="0"/>
    <xf numFmtId="0" fontId="14" fillId="0" borderId="0"/>
    <xf numFmtId="0" fontId="14"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3" fillId="0" borderId="0"/>
    <xf numFmtId="0" fontId="14" fillId="0" borderId="0"/>
    <xf numFmtId="0" fontId="14" fillId="0" borderId="0"/>
    <xf numFmtId="171" fontId="8" fillId="0" borderId="0" applyFill="0" applyBorder="0" applyAlignment="0" applyProtection="0">
      <alignment horizontal="right"/>
    </xf>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0" fontId="1" fillId="3" borderId="7" applyNumberFormat="0" applyFont="0" applyAlignment="0" applyProtection="0"/>
    <xf numFmtId="9" fontId="14"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4"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172" fontId="8" fillId="0" borderId="0" applyFont="0" applyFill="0" applyBorder="0" applyAlignment="0" applyProtection="0"/>
    <xf numFmtId="173" fontId="3" fillId="0" borderId="0" applyFont="0" applyFill="0" applyBorder="0" applyAlignment="0" applyProtection="0"/>
    <xf numFmtId="174"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3" fillId="0" borderId="0"/>
    <xf numFmtId="0" fontId="11" fillId="0" borderId="1" applyNumberFormat="0" applyFill="0" applyBorder="0" applyAlignment="0" applyProtection="0">
      <protection hidden="1"/>
    </xf>
    <xf numFmtId="0" fontId="12" fillId="2" borderId="1"/>
    <xf numFmtId="0" fontId="2" fillId="0" borderId="0"/>
  </cellStyleXfs>
  <cellXfs count="34">
    <xf numFmtId="0" fontId="0" fillId="0" borderId="0" xfId="0"/>
    <xf numFmtId="0" fontId="16" fillId="0" borderId="0" xfId="0" applyFont="1"/>
    <xf numFmtId="43" fontId="17" fillId="0" borderId="0" xfId="8" applyFont="1" applyFill="1" applyBorder="1" applyAlignment="1">
      <alignment horizontal="center"/>
    </xf>
    <xf numFmtId="0" fontId="17" fillId="0" borderId="3" xfId="0" applyFont="1" applyBorder="1" applyAlignment="1">
      <alignment horizontal="left"/>
    </xf>
    <xf numFmtId="0" fontId="17" fillId="0" borderId="4" xfId="0" applyFont="1" applyBorder="1"/>
    <xf numFmtId="0" fontId="17" fillId="0" borderId="0" xfId="0" applyFont="1"/>
    <xf numFmtId="0" fontId="17" fillId="0" borderId="0" xfId="0" applyFont="1" applyAlignment="1">
      <alignment horizontal="left" wrapText="1"/>
    </xf>
    <xf numFmtId="0" fontId="18" fillId="0" borderId="0" xfId="0" applyFont="1" applyAlignment="1">
      <alignment horizontal="left" indent="2"/>
    </xf>
    <xf numFmtId="0" fontId="19" fillId="4" borderId="6" xfId="0" applyFont="1" applyFill="1" applyBorder="1"/>
    <xf numFmtId="0" fontId="20" fillId="5" borderId="5" xfId="8" applyNumberFormat="1" applyFont="1" applyFill="1" applyBorder="1" applyAlignment="1">
      <alignment horizontal="center" vertical="center"/>
    </xf>
    <xf numFmtId="0" fontId="21" fillId="5" borderId="8" xfId="640" applyFont="1" applyFill="1" applyBorder="1" applyAlignment="1">
      <alignment horizontal="center" vertical="center"/>
    </xf>
    <xf numFmtId="164" fontId="17" fillId="0" borderId="0" xfId="0" applyNumberFormat="1" applyFont="1"/>
    <xf numFmtId="0" fontId="18" fillId="0" borderId="0" xfId="0" applyFont="1"/>
    <xf numFmtId="0" fontId="16" fillId="0" borderId="2" xfId="0" applyFont="1" applyBorder="1"/>
    <xf numFmtId="43" fontId="16" fillId="0" borderId="2" xfId="8" applyFont="1" applyFill="1" applyBorder="1" applyAlignment="1"/>
    <xf numFmtId="43" fontId="17" fillId="0" borderId="0" xfId="8" applyFont="1" applyFill="1" applyAlignment="1"/>
    <xf numFmtId="43" fontId="16" fillId="0" borderId="0" xfId="8" applyFont="1" applyFill="1" applyAlignment="1"/>
    <xf numFmtId="0" fontId="24" fillId="0" borderId="0" xfId="0" applyFont="1"/>
    <xf numFmtId="43" fontId="25" fillId="0" borderId="0" xfId="8" applyFont="1" applyFill="1" applyAlignment="1"/>
    <xf numFmtId="0" fontId="22" fillId="0" borderId="0" xfId="0" applyFont="1"/>
    <xf numFmtId="175" fontId="17" fillId="0" borderId="3" xfId="8" applyNumberFormat="1" applyFont="1" applyFill="1" applyBorder="1" applyAlignment="1"/>
    <xf numFmtId="175" fontId="16" fillId="0" borderId="0" xfId="8" applyNumberFormat="1" applyFont="1" applyFill="1" applyAlignment="1"/>
    <xf numFmtId="175" fontId="17" fillId="0" borderId="0" xfId="8" applyNumberFormat="1" applyFont="1" applyFill="1" applyBorder="1" applyAlignment="1"/>
    <xf numFmtId="175" fontId="17" fillId="4" borderId="6" xfId="8" applyNumberFormat="1" applyFont="1" applyFill="1" applyBorder="1" applyAlignment="1"/>
    <xf numFmtId="175" fontId="16" fillId="0" borderId="0" xfId="8" applyNumberFormat="1" applyFont="1"/>
    <xf numFmtId="175" fontId="18" fillId="0" borderId="0" xfId="8" applyNumberFormat="1" applyFont="1" applyFill="1" applyAlignment="1"/>
    <xf numFmtId="175" fontId="26" fillId="0" borderId="0" xfId="8" applyNumberFormat="1" applyFont="1" applyFill="1" applyAlignment="1"/>
    <xf numFmtId="4" fontId="17" fillId="0" borderId="0" xfId="0" applyNumberFormat="1" applyFont="1"/>
    <xf numFmtId="4" fontId="18" fillId="0" borderId="0" xfId="0" applyNumberFormat="1" applyFont="1"/>
    <xf numFmtId="4" fontId="16" fillId="0" borderId="0" xfId="0" applyNumberFormat="1" applyFont="1"/>
    <xf numFmtId="175" fontId="17" fillId="4" borderId="5" xfId="8" applyNumberFormat="1" applyFont="1" applyFill="1" applyBorder="1" applyAlignment="1"/>
    <xf numFmtId="0" fontId="22" fillId="0" borderId="0" xfId="0" applyFont="1" applyAlignment="1">
      <alignment horizontal="left" wrapText="1"/>
    </xf>
    <xf numFmtId="0" fontId="17" fillId="0" borderId="0" xfId="0" applyFont="1" applyAlignment="1">
      <alignment horizontal="center"/>
    </xf>
    <xf numFmtId="0" fontId="19" fillId="0" borderId="6" xfId="0" applyFont="1" applyBorder="1" applyAlignment="1">
      <alignment horizontal="center"/>
    </xf>
  </cellXfs>
  <cellStyles count="641">
    <cellStyle name="1 indent" xfId="1" xr:uid="{00000000-0005-0000-0000-000000000000}"/>
    <cellStyle name="2 indents" xfId="2" xr:uid="{00000000-0005-0000-0000-000001000000}"/>
    <cellStyle name="3 indents" xfId="3" xr:uid="{00000000-0005-0000-0000-000002000000}"/>
    <cellStyle name="4 indents" xfId="4" xr:uid="{00000000-0005-0000-0000-000003000000}"/>
    <cellStyle name="5 indents" xfId="5" xr:uid="{00000000-0005-0000-0000-000004000000}"/>
    <cellStyle name="Array" xfId="6" xr:uid="{00000000-0005-0000-0000-000005000000}"/>
    <cellStyle name="Array Enter" xfId="7" xr:uid="{00000000-0005-0000-0000-000006000000}"/>
    <cellStyle name="Comma" xfId="8" builtinId="3"/>
    <cellStyle name="Comma 11" xfId="9" xr:uid="{00000000-0005-0000-0000-000008000000}"/>
    <cellStyle name="Comma 2" xfId="10" xr:uid="{00000000-0005-0000-0000-000009000000}"/>
    <cellStyle name="Comma 2 10" xfId="11" xr:uid="{00000000-0005-0000-0000-00000A000000}"/>
    <cellStyle name="Comma 2 10 2" xfId="12" xr:uid="{00000000-0005-0000-0000-00000B000000}"/>
    <cellStyle name="Comma 2 11" xfId="13" xr:uid="{00000000-0005-0000-0000-00000C000000}"/>
    <cellStyle name="Comma 2 11 2" xfId="14" xr:uid="{00000000-0005-0000-0000-00000D000000}"/>
    <cellStyle name="Comma 2 12" xfId="15" xr:uid="{00000000-0005-0000-0000-00000E000000}"/>
    <cellStyle name="Comma 2 12 2" xfId="16" xr:uid="{00000000-0005-0000-0000-00000F000000}"/>
    <cellStyle name="Comma 2 13" xfId="17" xr:uid="{00000000-0005-0000-0000-000010000000}"/>
    <cellStyle name="Comma 2 13 2" xfId="18" xr:uid="{00000000-0005-0000-0000-000011000000}"/>
    <cellStyle name="Comma 2 14" xfId="19" xr:uid="{00000000-0005-0000-0000-000012000000}"/>
    <cellStyle name="Comma 2 14 2" xfId="20" xr:uid="{00000000-0005-0000-0000-000013000000}"/>
    <cellStyle name="Comma 2 15" xfId="21" xr:uid="{00000000-0005-0000-0000-000014000000}"/>
    <cellStyle name="Comma 2 15 2" xfId="22" xr:uid="{00000000-0005-0000-0000-000015000000}"/>
    <cellStyle name="Comma 2 16" xfId="23" xr:uid="{00000000-0005-0000-0000-000016000000}"/>
    <cellStyle name="Comma 2 16 2" xfId="24" xr:uid="{00000000-0005-0000-0000-000017000000}"/>
    <cellStyle name="Comma 2 17" xfId="25" xr:uid="{00000000-0005-0000-0000-000018000000}"/>
    <cellStyle name="Comma 2 18" xfId="26" xr:uid="{00000000-0005-0000-0000-000019000000}"/>
    <cellStyle name="Comma 2 19" xfId="27" xr:uid="{00000000-0005-0000-0000-00001A000000}"/>
    <cellStyle name="Comma 2 2" xfId="28" xr:uid="{00000000-0005-0000-0000-00001B000000}"/>
    <cellStyle name="Comma 2 2 10" xfId="29" xr:uid="{00000000-0005-0000-0000-00001C000000}"/>
    <cellStyle name="Comma 2 2 11" xfId="30" xr:uid="{00000000-0005-0000-0000-00001D000000}"/>
    <cellStyle name="Comma 2 2 12" xfId="31" xr:uid="{00000000-0005-0000-0000-00001E000000}"/>
    <cellStyle name="Comma 2 2 13" xfId="32" xr:uid="{00000000-0005-0000-0000-00001F000000}"/>
    <cellStyle name="Comma 2 2 14" xfId="33" xr:uid="{00000000-0005-0000-0000-000020000000}"/>
    <cellStyle name="Comma 2 2 15" xfId="34" xr:uid="{00000000-0005-0000-0000-000021000000}"/>
    <cellStyle name="Comma 2 2 16" xfId="35" xr:uid="{00000000-0005-0000-0000-000022000000}"/>
    <cellStyle name="Comma 2 2 17" xfId="36" xr:uid="{00000000-0005-0000-0000-000023000000}"/>
    <cellStyle name="Comma 2 2 18" xfId="37" xr:uid="{00000000-0005-0000-0000-000024000000}"/>
    <cellStyle name="Comma 2 2 19" xfId="38" xr:uid="{00000000-0005-0000-0000-000025000000}"/>
    <cellStyle name="Comma 2 2 2" xfId="39" xr:uid="{00000000-0005-0000-0000-000026000000}"/>
    <cellStyle name="Comma 2 2 2 2" xfId="40" xr:uid="{00000000-0005-0000-0000-000027000000}"/>
    <cellStyle name="Comma 2 2 20" xfId="41" xr:uid="{00000000-0005-0000-0000-000028000000}"/>
    <cellStyle name="Comma 2 2 21" xfId="42" xr:uid="{00000000-0005-0000-0000-000029000000}"/>
    <cellStyle name="Comma 2 2 22" xfId="43" xr:uid="{00000000-0005-0000-0000-00002A000000}"/>
    <cellStyle name="Comma 2 2 23" xfId="44" xr:uid="{00000000-0005-0000-0000-00002B000000}"/>
    <cellStyle name="Comma 2 2 24" xfId="45" xr:uid="{00000000-0005-0000-0000-00002C000000}"/>
    <cellStyle name="Comma 2 2 25" xfId="46" xr:uid="{00000000-0005-0000-0000-00002D000000}"/>
    <cellStyle name="Comma 2 2 26" xfId="47" xr:uid="{00000000-0005-0000-0000-00002E000000}"/>
    <cellStyle name="Comma 2 2 27" xfId="48" xr:uid="{00000000-0005-0000-0000-00002F000000}"/>
    <cellStyle name="Comma 2 2 28" xfId="49" xr:uid="{00000000-0005-0000-0000-000030000000}"/>
    <cellStyle name="Comma 2 2 29" xfId="50" xr:uid="{00000000-0005-0000-0000-000031000000}"/>
    <cellStyle name="Comma 2 2 3" xfId="51" xr:uid="{00000000-0005-0000-0000-000032000000}"/>
    <cellStyle name="Comma 2 2 3 2" xfId="52" xr:uid="{00000000-0005-0000-0000-000033000000}"/>
    <cellStyle name="Comma 2 2 30" xfId="53" xr:uid="{00000000-0005-0000-0000-000034000000}"/>
    <cellStyle name="Comma 2 2 31" xfId="54" xr:uid="{00000000-0005-0000-0000-000035000000}"/>
    <cellStyle name="Comma 2 2 32" xfId="55" xr:uid="{00000000-0005-0000-0000-000036000000}"/>
    <cellStyle name="Comma 2 2 33" xfId="56" xr:uid="{00000000-0005-0000-0000-000037000000}"/>
    <cellStyle name="Comma 2 2 4" xfId="57" xr:uid="{00000000-0005-0000-0000-000038000000}"/>
    <cellStyle name="Comma 2 2 4 2" xfId="58" xr:uid="{00000000-0005-0000-0000-000039000000}"/>
    <cellStyle name="Comma 2 2 5" xfId="59" xr:uid="{00000000-0005-0000-0000-00003A000000}"/>
    <cellStyle name="Comma 2 2 6" xfId="60" xr:uid="{00000000-0005-0000-0000-00003B000000}"/>
    <cellStyle name="Comma 2 2 7" xfId="61" xr:uid="{00000000-0005-0000-0000-00003C000000}"/>
    <cellStyle name="Comma 2 2 8" xfId="62" xr:uid="{00000000-0005-0000-0000-00003D000000}"/>
    <cellStyle name="Comma 2 2 9" xfId="63" xr:uid="{00000000-0005-0000-0000-00003E000000}"/>
    <cellStyle name="Comma 2 20" xfId="64" xr:uid="{00000000-0005-0000-0000-00003F000000}"/>
    <cellStyle name="Comma 2 21" xfId="65" xr:uid="{00000000-0005-0000-0000-000040000000}"/>
    <cellStyle name="Comma 2 22" xfId="66" xr:uid="{00000000-0005-0000-0000-000041000000}"/>
    <cellStyle name="Comma 2 23" xfId="67" xr:uid="{00000000-0005-0000-0000-000042000000}"/>
    <cellStyle name="Comma 2 24" xfId="68" xr:uid="{00000000-0005-0000-0000-000043000000}"/>
    <cellStyle name="Comma 2 25" xfId="69" xr:uid="{00000000-0005-0000-0000-000044000000}"/>
    <cellStyle name="Comma 2 26" xfId="70" xr:uid="{00000000-0005-0000-0000-000045000000}"/>
    <cellStyle name="Comma 2 27" xfId="71" xr:uid="{00000000-0005-0000-0000-000046000000}"/>
    <cellStyle name="Comma 2 28" xfId="72" xr:uid="{00000000-0005-0000-0000-000047000000}"/>
    <cellStyle name="Comma 2 29" xfId="73" xr:uid="{00000000-0005-0000-0000-000048000000}"/>
    <cellStyle name="Comma 2 3" xfId="74" xr:uid="{00000000-0005-0000-0000-000049000000}"/>
    <cellStyle name="Comma 2 3 2" xfId="75" xr:uid="{00000000-0005-0000-0000-00004A000000}"/>
    <cellStyle name="Comma 2 30" xfId="76" xr:uid="{00000000-0005-0000-0000-00004B000000}"/>
    <cellStyle name="Comma 2 31" xfId="77" xr:uid="{00000000-0005-0000-0000-00004C000000}"/>
    <cellStyle name="Comma 2 32" xfId="78" xr:uid="{00000000-0005-0000-0000-00004D000000}"/>
    <cellStyle name="Comma 2 33" xfId="79" xr:uid="{00000000-0005-0000-0000-00004E000000}"/>
    <cellStyle name="Comma 2 34" xfId="80" xr:uid="{00000000-0005-0000-0000-00004F000000}"/>
    <cellStyle name="Comma 2 35" xfId="81" xr:uid="{00000000-0005-0000-0000-000050000000}"/>
    <cellStyle name="Comma 2 35 2" xfId="82" xr:uid="{00000000-0005-0000-0000-000051000000}"/>
    <cellStyle name="Comma 2 36" xfId="83" xr:uid="{00000000-0005-0000-0000-000052000000}"/>
    <cellStyle name="Comma 2 4" xfId="84" xr:uid="{00000000-0005-0000-0000-000053000000}"/>
    <cellStyle name="Comma 2 4 2" xfId="85" xr:uid="{00000000-0005-0000-0000-000054000000}"/>
    <cellStyle name="Comma 2 5" xfId="86" xr:uid="{00000000-0005-0000-0000-000055000000}"/>
    <cellStyle name="Comma 2 5 2" xfId="87" xr:uid="{00000000-0005-0000-0000-000056000000}"/>
    <cellStyle name="Comma 2 6" xfId="88" xr:uid="{00000000-0005-0000-0000-000057000000}"/>
    <cellStyle name="Comma 2 6 2" xfId="89" xr:uid="{00000000-0005-0000-0000-000058000000}"/>
    <cellStyle name="Comma 2 7" xfId="90" xr:uid="{00000000-0005-0000-0000-000059000000}"/>
    <cellStyle name="Comma 2 7 2" xfId="91" xr:uid="{00000000-0005-0000-0000-00005A000000}"/>
    <cellStyle name="Comma 2 8" xfId="92" xr:uid="{00000000-0005-0000-0000-00005B000000}"/>
    <cellStyle name="Comma 2 8 2" xfId="93" xr:uid="{00000000-0005-0000-0000-00005C000000}"/>
    <cellStyle name="Comma 2 9" xfId="94" xr:uid="{00000000-0005-0000-0000-00005D000000}"/>
    <cellStyle name="Comma 2 9 2" xfId="95" xr:uid="{00000000-0005-0000-0000-00005E000000}"/>
    <cellStyle name="Comma 3" xfId="96" xr:uid="{00000000-0005-0000-0000-00005F000000}"/>
    <cellStyle name="Comma 3 2" xfId="97" xr:uid="{00000000-0005-0000-0000-000060000000}"/>
    <cellStyle name="Comma 3 3" xfId="98" xr:uid="{00000000-0005-0000-0000-000061000000}"/>
    <cellStyle name="Comma 4" xfId="99" xr:uid="{00000000-0005-0000-0000-000062000000}"/>
    <cellStyle name="Comma 4 2" xfId="100" xr:uid="{00000000-0005-0000-0000-000063000000}"/>
    <cellStyle name="Comma 4 3" xfId="101" xr:uid="{00000000-0005-0000-0000-000064000000}"/>
    <cellStyle name="Comma 4 4" xfId="102" xr:uid="{00000000-0005-0000-0000-000065000000}"/>
    <cellStyle name="Comma 4 5" xfId="103" xr:uid="{00000000-0005-0000-0000-000066000000}"/>
    <cellStyle name="Comma 5" xfId="104" xr:uid="{00000000-0005-0000-0000-000067000000}"/>
    <cellStyle name="Comma 6" xfId="105" xr:uid="{00000000-0005-0000-0000-000068000000}"/>
    <cellStyle name="Comma 7" xfId="106" xr:uid="{00000000-0005-0000-0000-000069000000}"/>
    <cellStyle name="Hyperlink 2" xfId="107" xr:uid="{00000000-0005-0000-0000-00006A000000}"/>
    <cellStyle name="imf-one decimal" xfId="108" xr:uid="{00000000-0005-0000-0000-00006B000000}"/>
    <cellStyle name="imf-zero decimal" xfId="109" xr:uid="{00000000-0005-0000-0000-00006C000000}"/>
    <cellStyle name="MacroCode" xfId="110" xr:uid="{00000000-0005-0000-0000-00006D000000}"/>
    <cellStyle name="Millares 2" xfId="111" xr:uid="{00000000-0005-0000-0000-00006E000000}"/>
    <cellStyle name="Millares 2 2" xfId="112" xr:uid="{00000000-0005-0000-0000-00006F000000}"/>
    <cellStyle name="Millares 2 3" xfId="113" xr:uid="{00000000-0005-0000-0000-000070000000}"/>
    <cellStyle name="Millares 2 4" xfId="114" xr:uid="{00000000-0005-0000-0000-000071000000}"/>
    <cellStyle name="Millares 2 5" xfId="115" xr:uid="{00000000-0005-0000-0000-000072000000}"/>
    <cellStyle name="Millares 2 6" xfId="116" xr:uid="{00000000-0005-0000-0000-000073000000}"/>
    <cellStyle name="Millares 3" xfId="117" xr:uid="{00000000-0005-0000-0000-000074000000}"/>
    <cellStyle name="Millares 3 2" xfId="118" xr:uid="{00000000-0005-0000-0000-000075000000}"/>
    <cellStyle name="Millares 3 3" xfId="119" xr:uid="{00000000-0005-0000-0000-000076000000}"/>
    <cellStyle name="Millares 3 4" xfId="120" xr:uid="{00000000-0005-0000-0000-000077000000}"/>
    <cellStyle name="Millares 3 5" xfId="121" xr:uid="{00000000-0005-0000-0000-000078000000}"/>
    <cellStyle name="Millares 3 6" xfId="122" xr:uid="{00000000-0005-0000-0000-000079000000}"/>
    <cellStyle name="Millares 3 7" xfId="123" xr:uid="{00000000-0005-0000-0000-00007A000000}"/>
    <cellStyle name="Millares 4" xfId="124" xr:uid="{00000000-0005-0000-0000-00007B000000}"/>
    <cellStyle name="Millares 4 2" xfId="125" xr:uid="{00000000-0005-0000-0000-00007C000000}"/>
    <cellStyle name="Millares 5" xfId="126" xr:uid="{00000000-0005-0000-0000-00007D000000}"/>
    <cellStyle name="Millares 6" xfId="127" xr:uid="{00000000-0005-0000-0000-00007E000000}"/>
    <cellStyle name="Milliers [0]_Encours - Apr rééch" xfId="128" xr:uid="{00000000-0005-0000-0000-00007F000000}"/>
    <cellStyle name="Milliers_Encours - Apr rééch" xfId="129" xr:uid="{00000000-0005-0000-0000-000080000000}"/>
    <cellStyle name="Monétaire [0]_Encours - Apr rééch" xfId="130" xr:uid="{00000000-0005-0000-0000-000081000000}"/>
    <cellStyle name="Monétaire_Encours - Apr rééch" xfId="131" xr:uid="{00000000-0005-0000-0000-000082000000}"/>
    <cellStyle name="Normal" xfId="0" builtinId="0"/>
    <cellStyle name="Normal - Style1" xfId="132" xr:uid="{00000000-0005-0000-0000-000084000000}"/>
    <cellStyle name="Normal 10" xfId="133" xr:uid="{00000000-0005-0000-0000-000085000000}"/>
    <cellStyle name="Normal 10 2" xfId="134" xr:uid="{00000000-0005-0000-0000-000086000000}"/>
    <cellStyle name="Normal 11" xfId="135" xr:uid="{00000000-0005-0000-0000-000087000000}"/>
    <cellStyle name="Normal 12" xfId="136" xr:uid="{00000000-0005-0000-0000-000088000000}"/>
    <cellStyle name="Normal 2" xfId="137" xr:uid="{00000000-0005-0000-0000-000089000000}"/>
    <cellStyle name="Normal 2 10" xfId="138" xr:uid="{00000000-0005-0000-0000-00008A000000}"/>
    <cellStyle name="Normal 2 10 2" xfId="139" xr:uid="{00000000-0005-0000-0000-00008B000000}"/>
    <cellStyle name="Normal 2 11" xfId="140" xr:uid="{00000000-0005-0000-0000-00008C000000}"/>
    <cellStyle name="Normal 2 12" xfId="141" xr:uid="{00000000-0005-0000-0000-00008D000000}"/>
    <cellStyle name="Normal 2 13" xfId="142" xr:uid="{00000000-0005-0000-0000-00008E000000}"/>
    <cellStyle name="Normal 2 14" xfId="143" xr:uid="{00000000-0005-0000-0000-00008F000000}"/>
    <cellStyle name="Normal 2 15" xfId="144" xr:uid="{00000000-0005-0000-0000-000090000000}"/>
    <cellStyle name="Normal 2 16" xfId="145" xr:uid="{00000000-0005-0000-0000-000091000000}"/>
    <cellStyle name="Normal 2 17" xfId="146" xr:uid="{00000000-0005-0000-0000-000092000000}"/>
    <cellStyle name="Normal 2 18" xfId="147" xr:uid="{00000000-0005-0000-0000-000093000000}"/>
    <cellStyle name="Normal 2 19" xfId="148" xr:uid="{00000000-0005-0000-0000-000094000000}"/>
    <cellStyle name="Normal 2 2" xfId="149" xr:uid="{00000000-0005-0000-0000-000095000000}"/>
    <cellStyle name="Normal 2 2 2" xfId="150" xr:uid="{00000000-0005-0000-0000-000096000000}"/>
    <cellStyle name="Normal 2 2 3" xfId="151" xr:uid="{00000000-0005-0000-0000-000097000000}"/>
    <cellStyle name="Normal 2 2 4" xfId="152" xr:uid="{00000000-0005-0000-0000-000098000000}"/>
    <cellStyle name="Normal 2 2 5" xfId="153" xr:uid="{00000000-0005-0000-0000-000099000000}"/>
    <cellStyle name="Normal 2 2 6" xfId="154" xr:uid="{00000000-0005-0000-0000-00009A000000}"/>
    <cellStyle name="Normal 2 20" xfId="155" xr:uid="{00000000-0005-0000-0000-00009B000000}"/>
    <cellStyle name="Normal 2 21" xfId="156" xr:uid="{00000000-0005-0000-0000-00009C000000}"/>
    <cellStyle name="Normal 2 22" xfId="157" xr:uid="{00000000-0005-0000-0000-00009D000000}"/>
    <cellStyle name="Normal 2 23" xfId="158" xr:uid="{00000000-0005-0000-0000-00009E000000}"/>
    <cellStyle name="Normal 2 24" xfId="159" xr:uid="{00000000-0005-0000-0000-00009F000000}"/>
    <cellStyle name="Normal 2 25" xfId="160" xr:uid="{00000000-0005-0000-0000-0000A0000000}"/>
    <cellStyle name="Normal 2 26" xfId="161" xr:uid="{00000000-0005-0000-0000-0000A1000000}"/>
    <cellStyle name="Normal 2 27" xfId="162" xr:uid="{00000000-0005-0000-0000-0000A2000000}"/>
    <cellStyle name="Normal 2 28" xfId="163" xr:uid="{00000000-0005-0000-0000-0000A3000000}"/>
    <cellStyle name="Normal 2 29" xfId="164" xr:uid="{00000000-0005-0000-0000-0000A4000000}"/>
    <cellStyle name="Normal 2 3" xfId="165" xr:uid="{00000000-0005-0000-0000-0000A5000000}"/>
    <cellStyle name="Normal 2 3 2" xfId="166" xr:uid="{00000000-0005-0000-0000-0000A6000000}"/>
    <cellStyle name="Normal 2 3 3" xfId="167" xr:uid="{00000000-0005-0000-0000-0000A7000000}"/>
    <cellStyle name="Normal 2 3 4" xfId="168" xr:uid="{00000000-0005-0000-0000-0000A8000000}"/>
    <cellStyle name="Normal 2 3 5" xfId="169" xr:uid="{00000000-0005-0000-0000-0000A9000000}"/>
    <cellStyle name="Normal 2 3 6" xfId="170" xr:uid="{00000000-0005-0000-0000-0000AA000000}"/>
    <cellStyle name="Normal 2 30" xfId="171" xr:uid="{00000000-0005-0000-0000-0000AB000000}"/>
    <cellStyle name="Normal 2 31" xfId="172" xr:uid="{00000000-0005-0000-0000-0000AC000000}"/>
    <cellStyle name="Normal 2 32" xfId="173" xr:uid="{00000000-0005-0000-0000-0000AD000000}"/>
    <cellStyle name="Normal 2 33" xfId="174" xr:uid="{00000000-0005-0000-0000-0000AE000000}"/>
    <cellStyle name="Normal 2 34" xfId="175" xr:uid="{00000000-0005-0000-0000-0000AF000000}"/>
    <cellStyle name="Normal 2 35" xfId="176" xr:uid="{00000000-0005-0000-0000-0000B0000000}"/>
    <cellStyle name="Normal 2 36" xfId="177" xr:uid="{00000000-0005-0000-0000-0000B1000000}"/>
    <cellStyle name="Normal 2 37" xfId="178" xr:uid="{00000000-0005-0000-0000-0000B2000000}"/>
    <cellStyle name="Normal 2 38" xfId="179" xr:uid="{00000000-0005-0000-0000-0000B3000000}"/>
    <cellStyle name="Normal 2 39" xfId="180" xr:uid="{00000000-0005-0000-0000-0000B4000000}"/>
    <cellStyle name="Normal 2 4" xfId="181" xr:uid="{00000000-0005-0000-0000-0000B5000000}"/>
    <cellStyle name="Normal 2 4 2" xfId="182" xr:uid="{00000000-0005-0000-0000-0000B6000000}"/>
    <cellStyle name="Normal 2 40" xfId="183" xr:uid="{00000000-0005-0000-0000-0000B7000000}"/>
    <cellStyle name="Normal 2 41" xfId="184" xr:uid="{00000000-0005-0000-0000-0000B8000000}"/>
    <cellStyle name="Normal 2 42" xfId="185" xr:uid="{00000000-0005-0000-0000-0000B9000000}"/>
    <cellStyle name="Normal 2 43" xfId="186" xr:uid="{00000000-0005-0000-0000-0000BA000000}"/>
    <cellStyle name="Normal 2 44" xfId="187" xr:uid="{00000000-0005-0000-0000-0000BB000000}"/>
    <cellStyle name="Normal 2 45" xfId="188" xr:uid="{00000000-0005-0000-0000-0000BC000000}"/>
    <cellStyle name="Normal 2 46" xfId="189" xr:uid="{00000000-0005-0000-0000-0000BD000000}"/>
    <cellStyle name="Normal 2 47" xfId="190" xr:uid="{00000000-0005-0000-0000-0000BE000000}"/>
    <cellStyle name="Normal 2 48" xfId="191" xr:uid="{00000000-0005-0000-0000-0000BF000000}"/>
    <cellStyle name="Normal 2 49" xfId="192" xr:uid="{00000000-0005-0000-0000-0000C0000000}"/>
    <cellStyle name="Normal 2 5" xfId="193" xr:uid="{00000000-0005-0000-0000-0000C1000000}"/>
    <cellStyle name="Normal 2 5 2" xfId="194" xr:uid="{00000000-0005-0000-0000-0000C2000000}"/>
    <cellStyle name="Normal 2 50" xfId="195" xr:uid="{00000000-0005-0000-0000-0000C3000000}"/>
    <cellStyle name="Normal 2 51" xfId="196" xr:uid="{00000000-0005-0000-0000-0000C4000000}"/>
    <cellStyle name="Normal 2 52" xfId="197" xr:uid="{00000000-0005-0000-0000-0000C5000000}"/>
    <cellStyle name="Normal 2 53" xfId="198" xr:uid="{00000000-0005-0000-0000-0000C6000000}"/>
    <cellStyle name="Normal 2 54" xfId="199" xr:uid="{00000000-0005-0000-0000-0000C7000000}"/>
    <cellStyle name="Normal 2 55" xfId="200" xr:uid="{00000000-0005-0000-0000-0000C8000000}"/>
    <cellStyle name="Normal 2 56" xfId="201" xr:uid="{00000000-0005-0000-0000-0000C9000000}"/>
    <cellStyle name="Normal 2 57" xfId="202" xr:uid="{00000000-0005-0000-0000-0000CA000000}"/>
    <cellStyle name="Normal 2 58" xfId="203" xr:uid="{00000000-0005-0000-0000-0000CB000000}"/>
    <cellStyle name="Normal 2 59" xfId="204" xr:uid="{00000000-0005-0000-0000-0000CC000000}"/>
    <cellStyle name="Normal 2 6" xfId="205" xr:uid="{00000000-0005-0000-0000-0000CD000000}"/>
    <cellStyle name="Normal 2 6 2" xfId="206" xr:uid="{00000000-0005-0000-0000-0000CE000000}"/>
    <cellStyle name="Normal 2 60" xfId="207" xr:uid="{00000000-0005-0000-0000-0000CF000000}"/>
    <cellStyle name="Normal 2 61" xfId="208" xr:uid="{00000000-0005-0000-0000-0000D0000000}"/>
    <cellStyle name="Normal 2 62" xfId="209" xr:uid="{00000000-0005-0000-0000-0000D1000000}"/>
    <cellStyle name="Normal 2 63" xfId="210" xr:uid="{00000000-0005-0000-0000-0000D2000000}"/>
    <cellStyle name="Normal 2 64" xfId="211" xr:uid="{00000000-0005-0000-0000-0000D3000000}"/>
    <cellStyle name="Normal 2 65" xfId="212" xr:uid="{00000000-0005-0000-0000-0000D4000000}"/>
    <cellStyle name="Normal 2 66" xfId="213" xr:uid="{00000000-0005-0000-0000-0000D5000000}"/>
    <cellStyle name="Normal 2 67" xfId="214" xr:uid="{00000000-0005-0000-0000-0000D6000000}"/>
    <cellStyle name="Normal 2 68" xfId="215" xr:uid="{00000000-0005-0000-0000-0000D7000000}"/>
    <cellStyle name="Normal 2 69" xfId="216" xr:uid="{00000000-0005-0000-0000-0000D8000000}"/>
    <cellStyle name="Normal 2 7" xfId="217" xr:uid="{00000000-0005-0000-0000-0000D9000000}"/>
    <cellStyle name="Normal 2 7 2" xfId="218" xr:uid="{00000000-0005-0000-0000-0000DA000000}"/>
    <cellStyle name="Normal 2 70" xfId="219" xr:uid="{00000000-0005-0000-0000-0000DB000000}"/>
    <cellStyle name="Normal 2 71" xfId="220" xr:uid="{00000000-0005-0000-0000-0000DC000000}"/>
    <cellStyle name="Normal 2 72" xfId="221" xr:uid="{00000000-0005-0000-0000-0000DD000000}"/>
    <cellStyle name="Normal 2 73" xfId="222" xr:uid="{00000000-0005-0000-0000-0000DE000000}"/>
    <cellStyle name="Normal 2 74" xfId="223" xr:uid="{00000000-0005-0000-0000-0000DF000000}"/>
    <cellStyle name="Normal 2 75" xfId="224" xr:uid="{00000000-0005-0000-0000-0000E0000000}"/>
    <cellStyle name="Normal 2 76" xfId="225" xr:uid="{00000000-0005-0000-0000-0000E1000000}"/>
    <cellStyle name="Normal 2 77" xfId="226" xr:uid="{00000000-0005-0000-0000-0000E2000000}"/>
    <cellStyle name="Normal 2 78" xfId="227" xr:uid="{00000000-0005-0000-0000-0000E3000000}"/>
    <cellStyle name="Normal 2 79" xfId="228" xr:uid="{00000000-0005-0000-0000-0000E4000000}"/>
    <cellStyle name="Normal 2 8" xfId="229" xr:uid="{00000000-0005-0000-0000-0000E5000000}"/>
    <cellStyle name="Normal 2 8 2" xfId="230" xr:uid="{00000000-0005-0000-0000-0000E6000000}"/>
    <cellStyle name="Normal 2 80" xfId="231" xr:uid="{00000000-0005-0000-0000-0000E7000000}"/>
    <cellStyle name="Normal 2 81" xfId="232" xr:uid="{00000000-0005-0000-0000-0000E8000000}"/>
    <cellStyle name="Normal 2 82" xfId="233" xr:uid="{00000000-0005-0000-0000-0000E9000000}"/>
    <cellStyle name="Normal 2 83" xfId="234" xr:uid="{00000000-0005-0000-0000-0000EA000000}"/>
    <cellStyle name="Normal 2 84" xfId="235" xr:uid="{00000000-0005-0000-0000-0000EB000000}"/>
    <cellStyle name="Normal 2 85" xfId="236" xr:uid="{00000000-0005-0000-0000-0000EC000000}"/>
    <cellStyle name="Normal 2 86" xfId="237" xr:uid="{00000000-0005-0000-0000-0000ED000000}"/>
    <cellStyle name="Normal 2 87" xfId="238" xr:uid="{00000000-0005-0000-0000-0000EE000000}"/>
    <cellStyle name="Normal 2 88" xfId="239" xr:uid="{00000000-0005-0000-0000-0000EF000000}"/>
    <cellStyle name="Normal 2 89" xfId="240" xr:uid="{00000000-0005-0000-0000-0000F0000000}"/>
    <cellStyle name="Normal 2 9" xfId="241" xr:uid="{00000000-0005-0000-0000-0000F1000000}"/>
    <cellStyle name="Normal 2 90" xfId="242" xr:uid="{00000000-0005-0000-0000-0000F2000000}"/>
    <cellStyle name="Normal 2 91" xfId="243" xr:uid="{00000000-0005-0000-0000-0000F3000000}"/>
    <cellStyle name="Normal 3" xfId="244" xr:uid="{00000000-0005-0000-0000-0000F4000000}"/>
    <cellStyle name="Normal 3 2" xfId="245" xr:uid="{00000000-0005-0000-0000-0000F5000000}"/>
    <cellStyle name="Normal 4" xfId="246" xr:uid="{00000000-0005-0000-0000-0000F6000000}"/>
    <cellStyle name="Normal 4 2" xfId="247" xr:uid="{00000000-0005-0000-0000-0000F7000000}"/>
    <cellStyle name="Normal 4 3" xfId="248" xr:uid="{00000000-0005-0000-0000-0000F8000000}"/>
    <cellStyle name="Normal 4 4" xfId="249" xr:uid="{00000000-0005-0000-0000-0000F9000000}"/>
    <cellStyle name="Normal 4 5" xfId="250" xr:uid="{00000000-0005-0000-0000-0000FA000000}"/>
    <cellStyle name="Normal 4 6" xfId="251" xr:uid="{00000000-0005-0000-0000-0000FB000000}"/>
    <cellStyle name="Normal 5" xfId="252" xr:uid="{00000000-0005-0000-0000-0000FC000000}"/>
    <cellStyle name="Normal 5 2" xfId="253" xr:uid="{00000000-0005-0000-0000-0000FD000000}"/>
    <cellStyle name="Normal 6" xfId="254" xr:uid="{00000000-0005-0000-0000-0000FE000000}"/>
    <cellStyle name="Normal 6 2" xfId="255" xr:uid="{00000000-0005-0000-0000-0000FF000000}"/>
    <cellStyle name="Normal 7" xfId="256" xr:uid="{00000000-0005-0000-0000-000000010000}"/>
    <cellStyle name="Normal 7 2" xfId="257" xr:uid="{00000000-0005-0000-0000-000001010000}"/>
    <cellStyle name="Normal 8" xfId="258" xr:uid="{00000000-0005-0000-0000-000002010000}"/>
    <cellStyle name="Normal 8 2" xfId="259" xr:uid="{00000000-0005-0000-0000-000003010000}"/>
    <cellStyle name="Normal 9" xfId="260" xr:uid="{00000000-0005-0000-0000-000004010000}"/>
    <cellStyle name="Normal 9 2" xfId="261" xr:uid="{00000000-0005-0000-0000-000005010000}"/>
    <cellStyle name="Normal Table" xfId="262" xr:uid="{00000000-0005-0000-0000-000006010000}"/>
    <cellStyle name="Normal_Exportaciones 2007" xfId="640" xr:uid="{4A45BB54-663D-469F-9E0E-C938661F48EF}"/>
    <cellStyle name="Note 2 10" xfId="263" xr:uid="{00000000-0005-0000-0000-000007010000}"/>
    <cellStyle name="Note 2 11" xfId="264" xr:uid="{00000000-0005-0000-0000-000008010000}"/>
    <cellStyle name="Note 2 12" xfId="265" xr:uid="{00000000-0005-0000-0000-000009010000}"/>
    <cellStyle name="Note 2 13" xfId="266" xr:uid="{00000000-0005-0000-0000-00000A010000}"/>
    <cellStyle name="Note 2 14" xfId="267" xr:uid="{00000000-0005-0000-0000-00000B010000}"/>
    <cellStyle name="Note 2 15" xfId="268" xr:uid="{00000000-0005-0000-0000-00000C010000}"/>
    <cellStyle name="Note 2 16" xfId="269" xr:uid="{00000000-0005-0000-0000-00000D010000}"/>
    <cellStyle name="Note 2 17" xfId="270" xr:uid="{00000000-0005-0000-0000-00000E010000}"/>
    <cellStyle name="Note 2 18" xfId="271" xr:uid="{00000000-0005-0000-0000-00000F010000}"/>
    <cellStyle name="Note 2 19" xfId="272" xr:uid="{00000000-0005-0000-0000-000010010000}"/>
    <cellStyle name="Note 2 2" xfId="273" xr:uid="{00000000-0005-0000-0000-000011010000}"/>
    <cellStyle name="Note 2 20" xfId="274" xr:uid="{00000000-0005-0000-0000-000012010000}"/>
    <cellStyle name="Note 2 21" xfId="275" xr:uid="{00000000-0005-0000-0000-000013010000}"/>
    <cellStyle name="Note 2 22" xfId="276" xr:uid="{00000000-0005-0000-0000-000014010000}"/>
    <cellStyle name="Note 2 23" xfId="277" xr:uid="{00000000-0005-0000-0000-000015010000}"/>
    <cellStyle name="Note 2 24" xfId="278" xr:uid="{00000000-0005-0000-0000-000016010000}"/>
    <cellStyle name="Note 2 25" xfId="279" xr:uid="{00000000-0005-0000-0000-000017010000}"/>
    <cellStyle name="Note 2 26" xfId="280" xr:uid="{00000000-0005-0000-0000-000018010000}"/>
    <cellStyle name="Note 2 27" xfId="281" xr:uid="{00000000-0005-0000-0000-000019010000}"/>
    <cellStyle name="Note 2 28" xfId="282" xr:uid="{00000000-0005-0000-0000-00001A010000}"/>
    <cellStyle name="Note 2 29" xfId="283" xr:uid="{00000000-0005-0000-0000-00001B010000}"/>
    <cellStyle name="Note 2 3" xfId="284" xr:uid="{00000000-0005-0000-0000-00001C010000}"/>
    <cellStyle name="Note 2 30" xfId="285" xr:uid="{00000000-0005-0000-0000-00001D010000}"/>
    <cellStyle name="Note 2 31" xfId="286" xr:uid="{00000000-0005-0000-0000-00001E010000}"/>
    <cellStyle name="Note 2 32" xfId="287" xr:uid="{00000000-0005-0000-0000-00001F010000}"/>
    <cellStyle name="Note 2 33" xfId="288" xr:uid="{00000000-0005-0000-0000-000020010000}"/>
    <cellStyle name="Note 2 34" xfId="289" xr:uid="{00000000-0005-0000-0000-000021010000}"/>
    <cellStyle name="Note 2 35" xfId="290" xr:uid="{00000000-0005-0000-0000-000022010000}"/>
    <cellStyle name="Note 2 36" xfId="291" xr:uid="{00000000-0005-0000-0000-000023010000}"/>
    <cellStyle name="Note 2 37" xfId="292" xr:uid="{00000000-0005-0000-0000-000024010000}"/>
    <cellStyle name="Note 2 38" xfId="293" xr:uid="{00000000-0005-0000-0000-000025010000}"/>
    <cellStyle name="Note 2 39" xfId="294" xr:uid="{00000000-0005-0000-0000-000026010000}"/>
    <cellStyle name="Note 2 4" xfId="295" xr:uid="{00000000-0005-0000-0000-000027010000}"/>
    <cellStyle name="Note 2 40" xfId="296" xr:uid="{00000000-0005-0000-0000-000028010000}"/>
    <cellStyle name="Note 2 41" xfId="297" xr:uid="{00000000-0005-0000-0000-000029010000}"/>
    <cellStyle name="Note 2 42" xfId="298" xr:uid="{00000000-0005-0000-0000-00002A010000}"/>
    <cellStyle name="Note 2 43" xfId="299" xr:uid="{00000000-0005-0000-0000-00002B010000}"/>
    <cellStyle name="Note 2 44" xfId="300" xr:uid="{00000000-0005-0000-0000-00002C010000}"/>
    <cellStyle name="Note 2 45" xfId="301" xr:uid="{00000000-0005-0000-0000-00002D010000}"/>
    <cellStyle name="Note 2 46" xfId="302" xr:uid="{00000000-0005-0000-0000-00002E010000}"/>
    <cellStyle name="Note 2 47" xfId="303" xr:uid="{00000000-0005-0000-0000-00002F010000}"/>
    <cellStyle name="Note 2 48" xfId="304" xr:uid="{00000000-0005-0000-0000-000030010000}"/>
    <cellStyle name="Note 2 49" xfId="305" xr:uid="{00000000-0005-0000-0000-000031010000}"/>
    <cellStyle name="Note 2 5" xfId="306" xr:uid="{00000000-0005-0000-0000-000032010000}"/>
    <cellStyle name="Note 2 50" xfId="307" xr:uid="{00000000-0005-0000-0000-000033010000}"/>
    <cellStyle name="Note 2 51" xfId="308" xr:uid="{00000000-0005-0000-0000-000034010000}"/>
    <cellStyle name="Note 2 52" xfId="309" xr:uid="{00000000-0005-0000-0000-000035010000}"/>
    <cellStyle name="Note 2 53" xfId="310" xr:uid="{00000000-0005-0000-0000-000036010000}"/>
    <cellStyle name="Note 2 54" xfId="311" xr:uid="{00000000-0005-0000-0000-000037010000}"/>
    <cellStyle name="Note 2 55" xfId="312" xr:uid="{00000000-0005-0000-0000-000038010000}"/>
    <cellStyle name="Note 2 56" xfId="313" xr:uid="{00000000-0005-0000-0000-000039010000}"/>
    <cellStyle name="Note 2 57" xfId="314" xr:uid="{00000000-0005-0000-0000-00003A010000}"/>
    <cellStyle name="Note 2 58" xfId="315" xr:uid="{00000000-0005-0000-0000-00003B010000}"/>
    <cellStyle name="Note 2 59" xfId="316" xr:uid="{00000000-0005-0000-0000-00003C010000}"/>
    <cellStyle name="Note 2 6" xfId="317" xr:uid="{00000000-0005-0000-0000-00003D010000}"/>
    <cellStyle name="Note 2 60" xfId="318" xr:uid="{00000000-0005-0000-0000-00003E010000}"/>
    <cellStyle name="Note 2 61" xfId="319" xr:uid="{00000000-0005-0000-0000-00003F010000}"/>
    <cellStyle name="Note 2 62" xfId="320" xr:uid="{00000000-0005-0000-0000-000040010000}"/>
    <cellStyle name="Note 2 63" xfId="321" xr:uid="{00000000-0005-0000-0000-000041010000}"/>
    <cellStyle name="Note 2 64" xfId="322" xr:uid="{00000000-0005-0000-0000-000042010000}"/>
    <cellStyle name="Note 2 65" xfId="323" xr:uid="{00000000-0005-0000-0000-000043010000}"/>
    <cellStyle name="Note 2 66" xfId="324" xr:uid="{00000000-0005-0000-0000-000044010000}"/>
    <cellStyle name="Note 2 67" xfId="325" xr:uid="{00000000-0005-0000-0000-000045010000}"/>
    <cellStyle name="Note 2 68" xfId="326" xr:uid="{00000000-0005-0000-0000-000046010000}"/>
    <cellStyle name="Note 2 69" xfId="327" xr:uid="{00000000-0005-0000-0000-000047010000}"/>
    <cellStyle name="Note 2 7" xfId="328" xr:uid="{00000000-0005-0000-0000-000048010000}"/>
    <cellStyle name="Note 2 70" xfId="329" xr:uid="{00000000-0005-0000-0000-000049010000}"/>
    <cellStyle name="Note 2 71" xfId="330" xr:uid="{00000000-0005-0000-0000-00004A010000}"/>
    <cellStyle name="Note 2 72" xfId="331" xr:uid="{00000000-0005-0000-0000-00004B010000}"/>
    <cellStyle name="Note 2 73" xfId="332" xr:uid="{00000000-0005-0000-0000-00004C010000}"/>
    <cellStyle name="Note 2 74" xfId="333" xr:uid="{00000000-0005-0000-0000-00004D010000}"/>
    <cellStyle name="Note 2 75" xfId="334" xr:uid="{00000000-0005-0000-0000-00004E010000}"/>
    <cellStyle name="Note 2 76" xfId="335" xr:uid="{00000000-0005-0000-0000-00004F010000}"/>
    <cellStyle name="Note 2 77" xfId="336" xr:uid="{00000000-0005-0000-0000-000050010000}"/>
    <cellStyle name="Note 2 78" xfId="337" xr:uid="{00000000-0005-0000-0000-000051010000}"/>
    <cellStyle name="Note 2 79" xfId="338" xr:uid="{00000000-0005-0000-0000-000052010000}"/>
    <cellStyle name="Note 2 8" xfId="339" xr:uid="{00000000-0005-0000-0000-000053010000}"/>
    <cellStyle name="Note 2 80" xfId="340" xr:uid="{00000000-0005-0000-0000-000054010000}"/>
    <cellStyle name="Note 2 81" xfId="341" xr:uid="{00000000-0005-0000-0000-000055010000}"/>
    <cellStyle name="Note 2 82" xfId="342" xr:uid="{00000000-0005-0000-0000-000056010000}"/>
    <cellStyle name="Note 2 83" xfId="343" xr:uid="{00000000-0005-0000-0000-000057010000}"/>
    <cellStyle name="Note 2 84" xfId="344" xr:uid="{00000000-0005-0000-0000-000058010000}"/>
    <cellStyle name="Note 2 85" xfId="345" xr:uid="{00000000-0005-0000-0000-000059010000}"/>
    <cellStyle name="Note 2 86" xfId="346" xr:uid="{00000000-0005-0000-0000-00005A010000}"/>
    <cellStyle name="Note 2 87" xfId="347" xr:uid="{00000000-0005-0000-0000-00005B010000}"/>
    <cellStyle name="Note 2 88" xfId="348" xr:uid="{00000000-0005-0000-0000-00005C010000}"/>
    <cellStyle name="Note 2 89" xfId="349" xr:uid="{00000000-0005-0000-0000-00005D010000}"/>
    <cellStyle name="Note 2 9" xfId="350" xr:uid="{00000000-0005-0000-0000-00005E010000}"/>
    <cellStyle name="Note 2 90" xfId="351" xr:uid="{00000000-0005-0000-0000-00005F010000}"/>
    <cellStyle name="Note 3 10" xfId="352" xr:uid="{00000000-0005-0000-0000-000060010000}"/>
    <cellStyle name="Note 3 11" xfId="353" xr:uid="{00000000-0005-0000-0000-000061010000}"/>
    <cellStyle name="Note 3 12" xfId="354" xr:uid="{00000000-0005-0000-0000-000062010000}"/>
    <cellStyle name="Note 3 13" xfId="355" xr:uid="{00000000-0005-0000-0000-000063010000}"/>
    <cellStyle name="Note 3 14" xfId="356" xr:uid="{00000000-0005-0000-0000-000064010000}"/>
    <cellStyle name="Note 3 15" xfId="357" xr:uid="{00000000-0005-0000-0000-000065010000}"/>
    <cellStyle name="Note 3 16" xfId="358" xr:uid="{00000000-0005-0000-0000-000066010000}"/>
    <cellStyle name="Note 3 17" xfId="359" xr:uid="{00000000-0005-0000-0000-000067010000}"/>
    <cellStyle name="Note 3 18" xfId="360" xr:uid="{00000000-0005-0000-0000-000068010000}"/>
    <cellStyle name="Note 3 19" xfId="361" xr:uid="{00000000-0005-0000-0000-000069010000}"/>
    <cellStyle name="Note 3 2" xfId="362" xr:uid="{00000000-0005-0000-0000-00006A010000}"/>
    <cellStyle name="Note 3 20" xfId="363" xr:uid="{00000000-0005-0000-0000-00006B010000}"/>
    <cellStyle name="Note 3 21" xfId="364" xr:uid="{00000000-0005-0000-0000-00006C010000}"/>
    <cellStyle name="Note 3 22" xfId="365" xr:uid="{00000000-0005-0000-0000-00006D010000}"/>
    <cellStyle name="Note 3 23" xfId="366" xr:uid="{00000000-0005-0000-0000-00006E010000}"/>
    <cellStyle name="Note 3 24" xfId="367" xr:uid="{00000000-0005-0000-0000-00006F010000}"/>
    <cellStyle name="Note 3 25" xfId="368" xr:uid="{00000000-0005-0000-0000-000070010000}"/>
    <cellStyle name="Note 3 26" xfId="369" xr:uid="{00000000-0005-0000-0000-000071010000}"/>
    <cellStyle name="Note 3 27" xfId="370" xr:uid="{00000000-0005-0000-0000-000072010000}"/>
    <cellStyle name="Note 3 28" xfId="371" xr:uid="{00000000-0005-0000-0000-000073010000}"/>
    <cellStyle name="Note 3 29" xfId="372" xr:uid="{00000000-0005-0000-0000-000074010000}"/>
    <cellStyle name="Note 3 3" xfId="373" xr:uid="{00000000-0005-0000-0000-000075010000}"/>
    <cellStyle name="Note 3 30" xfId="374" xr:uid="{00000000-0005-0000-0000-000076010000}"/>
    <cellStyle name="Note 3 31" xfId="375" xr:uid="{00000000-0005-0000-0000-000077010000}"/>
    <cellStyle name="Note 3 32" xfId="376" xr:uid="{00000000-0005-0000-0000-000078010000}"/>
    <cellStyle name="Note 3 33" xfId="377" xr:uid="{00000000-0005-0000-0000-000079010000}"/>
    <cellStyle name="Note 3 34" xfId="378" xr:uid="{00000000-0005-0000-0000-00007A010000}"/>
    <cellStyle name="Note 3 35" xfId="379" xr:uid="{00000000-0005-0000-0000-00007B010000}"/>
    <cellStyle name="Note 3 36" xfId="380" xr:uid="{00000000-0005-0000-0000-00007C010000}"/>
    <cellStyle name="Note 3 37" xfId="381" xr:uid="{00000000-0005-0000-0000-00007D010000}"/>
    <cellStyle name="Note 3 38" xfId="382" xr:uid="{00000000-0005-0000-0000-00007E010000}"/>
    <cellStyle name="Note 3 39" xfId="383" xr:uid="{00000000-0005-0000-0000-00007F010000}"/>
    <cellStyle name="Note 3 4" xfId="384" xr:uid="{00000000-0005-0000-0000-000080010000}"/>
    <cellStyle name="Note 3 40" xfId="385" xr:uid="{00000000-0005-0000-0000-000081010000}"/>
    <cellStyle name="Note 3 41" xfId="386" xr:uid="{00000000-0005-0000-0000-000082010000}"/>
    <cellStyle name="Note 3 42" xfId="387" xr:uid="{00000000-0005-0000-0000-000083010000}"/>
    <cellStyle name="Note 3 43" xfId="388" xr:uid="{00000000-0005-0000-0000-000084010000}"/>
    <cellStyle name="Note 3 44" xfId="389" xr:uid="{00000000-0005-0000-0000-000085010000}"/>
    <cellStyle name="Note 3 45" xfId="390" xr:uid="{00000000-0005-0000-0000-000086010000}"/>
    <cellStyle name="Note 3 46" xfId="391" xr:uid="{00000000-0005-0000-0000-000087010000}"/>
    <cellStyle name="Note 3 47" xfId="392" xr:uid="{00000000-0005-0000-0000-000088010000}"/>
    <cellStyle name="Note 3 48" xfId="393" xr:uid="{00000000-0005-0000-0000-000089010000}"/>
    <cellStyle name="Note 3 49" xfId="394" xr:uid="{00000000-0005-0000-0000-00008A010000}"/>
    <cellStyle name="Note 3 5" xfId="395" xr:uid="{00000000-0005-0000-0000-00008B010000}"/>
    <cellStyle name="Note 3 50" xfId="396" xr:uid="{00000000-0005-0000-0000-00008C010000}"/>
    <cellStyle name="Note 3 51" xfId="397" xr:uid="{00000000-0005-0000-0000-00008D010000}"/>
    <cellStyle name="Note 3 52" xfId="398" xr:uid="{00000000-0005-0000-0000-00008E010000}"/>
    <cellStyle name="Note 3 53" xfId="399" xr:uid="{00000000-0005-0000-0000-00008F010000}"/>
    <cellStyle name="Note 3 54" xfId="400" xr:uid="{00000000-0005-0000-0000-000090010000}"/>
    <cellStyle name="Note 3 55" xfId="401" xr:uid="{00000000-0005-0000-0000-000091010000}"/>
    <cellStyle name="Note 3 56" xfId="402" xr:uid="{00000000-0005-0000-0000-000092010000}"/>
    <cellStyle name="Note 3 57" xfId="403" xr:uid="{00000000-0005-0000-0000-000093010000}"/>
    <cellStyle name="Note 3 58" xfId="404" xr:uid="{00000000-0005-0000-0000-000094010000}"/>
    <cellStyle name="Note 3 59" xfId="405" xr:uid="{00000000-0005-0000-0000-000095010000}"/>
    <cellStyle name="Note 3 6" xfId="406" xr:uid="{00000000-0005-0000-0000-000096010000}"/>
    <cellStyle name="Note 3 60" xfId="407" xr:uid="{00000000-0005-0000-0000-000097010000}"/>
    <cellStyle name="Note 3 61" xfId="408" xr:uid="{00000000-0005-0000-0000-000098010000}"/>
    <cellStyle name="Note 3 62" xfId="409" xr:uid="{00000000-0005-0000-0000-000099010000}"/>
    <cellStyle name="Note 3 63" xfId="410" xr:uid="{00000000-0005-0000-0000-00009A010000}"/>
    <cellStyle name="Note 3 64" xfId="411" xr:uid="{00000000-0005-0000-0000-00009B010000}"/>
    <cellStyle name="Note 3 65" xfId="412" xr:uid="{00000000-0005-0000-0000-00009C010000}"/>
    <cellStyle name="Note 3 66" xfId="413" xr:uid="{00000000-0005-0000-0000-00009D010000}"/>
    <cellStyle name="Note 3 67" xfId="414" xr:uid="{00000000-0005-0000-0000-00009E010000}"/>
    <cellStyle name="Note 3 68" xfId="415" xr:uid="{00000000-0005-0000-0000-00009F010000}"/>
    <cellStyle name="Note 3 69" xfId="416" xr:uid="{00000000-0005-0000-0000-0000A0010000}"/>
    <cellStyle name="Note 3 7" xfId="417" xr:uid="{00000000-0005-0000-0000-0000A1010000}"/>
    <cellStyle name="Note 3 70" xfId="418" xr:uid="{00000000-0005-0000-0000-0000A2010000}"/>
    <cellStyle name="Note 3 71" xfId="419" xr:uid="{00000000-0005-0000-0000-0000A3010000}"/>
    <cellStyle name="Note 3 72" xfId="420" xr:uid="{00000000-0005-0000-0000-0000A4010000}"/>
    <cellStyle name="Note 3 73" xfId="421" xr:uid="{00000000-0005-0000-0000-0000A5010000}"/>
    <cellStyle name="Note 3 74" xfId="422" xr:uid="{00000000-0005-0000-0000-0000A6010000}"/>
    <cellStyle name="Note 3 75" xfId="423" xr:uid="{00000000-0005-0000-0000-0000A7010000}"/>
    <cellStyle name="Note 3 76" xfId="424" xr:uid="{00000000-0005-0000-0000-0000A8010000}"/>
    <cellStyle name="Note 3 77" xfId="425" xr:uid="{00000000-0005-0000-0000-0000A9010000}"/>
    <cellStyle name="Note 3 78" xfId="426" xr:uid="{00000000-0005-0000-0000-0000AA010000}"/>
    <cellStyle name="Note 3 79" xfId="427" xr:uid="{00000000-0005-0000-0000-0000AB010000}"/>
    <cellStyle name="Note 3 8" xfId="428" xr:uid="{00000000-0005-0000-0000-0000AC010000}"/>
    <cellStyle name="Note 3 80" xfId="429" xr:uid="{00000000-0005-0000-0000-0000AD010000}"/>
    <cellStyle name="Note 3 81" xfId="430" xr:uid="{00000000-0005-0000-0000-0000AE010000}"/>
    <cellStyle name="Note 3 82" xfId="431" xr:uid="{00000000-0005-0000-0000-0000AF010000}"/>
    <cellStyle name="Note 3 83" xfId="432" xr:uid="{00000000-0005-0000-0000-0000B0010000}"/>
    <cellStyle name="Note 3 84" xfId="433" xr:uid="{00000000-0005-0000-0000-0000B1010000}"/>
    <cellStyle name="Note 3 85" xfId="434" xr:uid="{00000000-0005-0000-0000-0000B2010000}"/>
    <cellStyle name="Note 3 86" xfId="435" xr:uid="{00000000-0005-0000-0000-0000B3010000}"/>
    <cellStyle name="Note 3 87" xfId="436" xr:uid="{00000000-0005-0000-0000-0000B4010000}"/>
    <cellStyle name="Note 3 88" xfId="437" xr:uid="{00000000-0005-0000-0000-0000B5010000}"/>
    <cellStyle name="Note 3 89" xfId="438" xr:uid="{00000000-0005-0000-0000-0000B6010000}"/>
    <cellStyle name="Note 3 9" xfId="439" xr:uid="{00000000-0005-0000-0000-0000B7010000}"/>
    <cellStyle name="Note 3 90" xfId="440" xr:uid="{00000000-0005-0000-0000-0000B8010000}"/>
    <cellStyle name="Note 4 10" xfId="441" xr:uid="{00000000-0005-0000-0000-0000B9010000}"/>
    <cellStyle name="Note 4 11" xfId="442" xr:uid="{00000000-0005-0000-0000-0000BA010000}"/>
    <cellStyle name="Note 4 12" xfId="443" xr:uid="{00000000-0005-0000-0000-0000BB010000}"/>
    <cellStyle name="Note 4 13" xfId="444" xr:uid="{00000000-0005-0000-0000-0000BC010000}"/>
    <cellStyle name="Note 4 14" xfId="445" xr:uid="{00000000-0005-0000-0000-0000BD010000}"/>
    <cellStyle name="Note 4 15" xfId="446" xr:uid="{00000000-0005-0000-0000-0000BE010000}"/>
    <cellStyle name="Note 4 16" xfId="447" xr:uid="{00000000-0005-0000-0000-0000BF010000}"/>
    <cellStyle name="Note 4 17" xfId="448" xr:uid="{00000000-0005-0000-0000-0000C0010000}"/>
    <cellStyle name="Note 4 18" xfId="449" xr:uid="{00000000-0005-0000-0000-0000C1010000}"/>
    <cellStyle name="Note 4 19" xfId="450" xr:uid="{00000000-0005-0000-0000-0000C2010000}"/>
    <cellStyle name="Note 4 2" xfId="451" xr:uid="{00000000-0005-0000-0000-0000C3010000}"/>
    <cellStyle name="Note 4 20" xfId="452" xr:uid="{00000000-0005-0000-0000-0000C4010000}"/>
    <cellStyle name="Note 4 21" xfId="453" xr:uid="{00000000-0005-0000-0000-0000C5010000}"/>
    <cellStyle name="Note 4 22" xfId="454" xr:uid="{00000000-0005-0000-0000-0000C6010000}"/>
    <cellStyle name="Note 4 23" xfId="455" xr:uid="{00000000-0005-0000-0000-0000C7010000}"/>
    <cellStyle name="Note 4 24" xfId="456" xr:uid="{00000000-0005-0000-0000-0000C8010000}"/>
    <cellStyle name="Note 4 25" xfId="457" xr:uid="{00000000-0005-0000-0000-0000C9010000}"/>
    <cellStyle name="Note 4 26" xfId="458" xr:uid="{00000000-0005-0000-0000-0000CA010000}"/>
    <cellStyle name="Note 4 27" xfId="459" xr:uid="{00000000-0005-0000-0000-0000CB010000}"/>
    <cellStyle name="Note 4 28" xfId="460" xr:uid="{00000000-0005-0000-0000-0000CC010000}"/>
    <cellStyle name="Note 4 29" xfId="461" xr:uid="{00000000-0005-0000-0000-0000CD010000}"/>
    <cellStyle name="Note 4 3" xfId="462" xr:uid="{00000000-0005-0000-0000-0000CE010000}"/>
    <cellStyle name="Note 4 30" xfId="463" xr:uid="{00000000-0005-0000-0000-0000CF010000}"/>
    <cellStyle name="Note 4 31" xfId="464" xr:uid="{00000000-0005-0000-0000-0000D0010000}"/>
    <cellStyle name="Note 4 32" xfId="465" xr:uid="{00000000-0005-0000-0000-0000D1010000}"/>
    <cellStyle name="Note 4 33" xfId="466" xr:uid="{00000000-0005-0000-0000-0000D2010000}"/>
    <cellStyle name="Note 4 34" xfId="467" xr:uid="{00000000-0005-0000-0000-0000D3010000}"/>
    <cellStyle name="Note 4 35" xfId="468" xr:uid="{00000000-0005-0000-0000-0000D4010000}"/>
    <cellStyle name="Note 4 36" xfId="469" xr:uid="{00000000-0005-0000-0000-0000D5010000}"/>
    <cellStyle name="Note 4 37" xfId="470" xr:uid="{00000000-0005-0000-0000-0000D6010000}"/>
    <cellStyle name="Note 4 38" xfId="471" xr:uid="{00000000-0005-0000-0000-0000D7010000}"/>
    <cellStyle name="Note 4 39" xfId="472" xr:uid="{00000000-0005-0000-0000-0000D8010000}"/>
    <cellStyle name="Note 4 4" xfId="473" xr:uid="{00000000-0005-0000-0000-0000D9010000}"/>
    <cellStyle name="Note 4 40" xfId="474" xr:uid="{00000000-0005-0000-0000-0000DA010000}"/>
    <cellStyle name="Note 4 41" xfId="475" xr:uid="{00000000-0005-0000-0000-0000DB010000}"/>
    <cellStyle name="Note 4 42" xfId="476" xr:uid="{00000000-0005-0000-0000-0000DC010000}"/>
    <cellStyle name="Note 4 43" xfId="477" xr:uid="{00000000-0005-0000-0000-0000DD010000}"/>
    <cellStyle name="Note 4 44" xfId="478" xr:uid="{00000000-0005-0000-0000-0000DE010000}"/>
    <cellStyle name="Note 4 45" xfId="479" xr:uid="{00000000-0005-0000-0000-0000DF010000}"/>
    <cellStyle name="Note 4 46" xfId="480" xr:uid="{00000000-0005-0000-0000-0000E0010000}"/>
    <cellStyle name="Note 4 47" xfId="481" xr:uid="{00000000-0005-0000-0000-0000E1010000}"/>
    <cellStyle name="Note 4 48" xfId="482" xr:uid="{00000000-0005-0000-0000-0000E2010000}"/>
    <cellStyle name="Note 4 49" xfId="483" xr:uid="{00000000-0005-0000-0000-0000E3010000}"/>
    <cellStyle name="Note 4 5" xfId="484" xr:uid="{00000000-0005-0000-0000-0000E4010000}"/>
    <cellStyle name="Note 4 50" xfId="485" xr:uid="{00000000-0005-0000-0000-0000E5010000}"/>
    <cellStyle name="Note 4 51" xfId="486" xr:uid="{00000000-0005-0000-0000-0000E6010000}"/>
    <cellStyle name="Note 4 52" xfId="487" xr:uid="{00000000-0005-0000-0000-0000E7010000}"/>
    <cellStyle name="Note 4 53" xfId="488" xr:uid="{00000000-0005-0000-0000-0000E8010000}"/>
    <cellStyle name="Note 4 54" xfId="489" xr:uid="{00000000-0005-0000-0000-0000E9010000}"/>
    <cellStyle name="Note 4 55" xfId="490" xr:uid="{00000000-0005-0000-0000-0000EA010000}"/>
    <cellStyle name="Note 4 56" xfId="491" xr:uid="{00000000-0005-0000-0000-0000EB010000}"/>
    <cellStyle name="Note 4 57" xfId="492" xr:uid="{00000000-0005-0000-0000-0000EC010000}"/>
    <cellStyle name="Note 4 58" xfId="493" xr:uid="{00000000-0005-0000-0000-0000ED010000}"/>
    <cellStyle name="Note 4 59" xfId="494" xr:uid="{00000000-0005-0000-0000-0000EE010000}"/>
    <cellStyle name="Note 4 6" xfId="495" xr:uid="{00000000-0005-0000-0000-0000EF010000}"/>
    <cellStyle name="Note 4 60" xfId="496" xr:uid="{00000000-0005-0000-0000-0000F0010000}"/>
    <cellStyle name="Note 4 61" xfId="497" xr:uid="{00000000-0005-0000-0000-0000F1010000}"/>
    <cellStyle name="Note 4 62" xfId="498" xr:uid="{00000000-0005-0000-0000-0000F2010000}"/>
    <cellStyle name="Note 4 63" xfId="499" xr:uid="{00000000-0005-0000-0000-0000F3010000}"/>
    <cellStyle name="Note 4 64" xfId="500" xr:uid="{00000000-0005-0000-0000-0000F4010000}"/>
    <cellStyle name="Note 4 65" xfId="501" xr:uid="{00000000-0005-0000-0000-0000F5010000}"/>
    <cellStyle name="Note 4 66" xfId="502" xr:uid="{00000000-0005-0000-0000-0000F6010000}"/>
    <cellStyle name="Note 4 67" xfId="503" xr:uid="{00000000-0005-0000-0000-0000F7010000}"/>
    <cellStyle name="Note 4 68" xfId="504" xr:uid="{00000000-0005-0000-0000-0000F8010000}"/>
    <cellStyle name="Note 4 69" xfId="505" xr:uid="{00000000-0005-0000-0000-0000F9010000}"/>
    <cellStyle name="Note 4 7" xfId="506" xr:uid="{00000000-0005-0000-0000-0000FA010000}"/>
    <cellStyle name="Note 4 70" xfId="507" xr:uid="{00000000-0005-0000-0000-0000FB010000}"/>
    <cellStyle name="Note 4 71" xfId="508" xr:uid="{00000000-0005-0000-0000-0000FC010000}"/>
    <cellStyle name="Note 4 72" xfId="509" xr:uid="{00000000-0005-0000-0000-0000FD010000}"/>
    <cellStyle name="Note 4 73" xfId="510" xr:uid="{00000000-0005-0000-0000-0000FE010000}"/>
    <cellStyle name="Note 4 74" xfId="511" xr:uid="{00000000-0005-0000-0000-0000FF010000}"/>
    <cellStyle name="Note 4 75" xfId="512" xr:uid="{00000000-0005-0000-0000-000000020000}"/>
    <cellStyle name="Note 4 76" xfId="513" xr:uid="{00000000-0005-0000-0000-000001020000}"/>
    <cellStyle name="Note 4 77" xfId="514" xr:uid="{00000000-0005-0000-0000-000002020000}"/>
    <cellStyle name="Note 4 78" xfId="515" xr:uid="{00000000-0005-0000-0000-000003020000}"/>
    <cellStyle name="Note 4 79" xfId="516" xr:uid="{00000000-0005-0000-0000-000004020000}"/>
    <cellStyle name="Note 4 8" xfId="517" xr:uid="{00000000-0005-0000-0000-000005020000}"/>
    <cellStyle name="Note 4 80" xfId="518" xr:uid="{00000000-0005-0000-0000-000006020000}"/>
    <cellStyle name="Note 4 81" xfId="519" xr:uid="{00000000-0005-0000-0000-000007020000}"/>
    <cellStyle name="Note 4 82" xfId="520" xr:uid="{00000000-0005-0000-0000-000008020000}"/>
    <cellStyle name="Note 4 83" xfId="521" xr:uid="{00000000-0005-0000-0000-000009020000}"/>
    <cellStyle name="Note 4 84" xfId="522" xr:uid="{00000000-0005-0000-0000-00000A020000}"/>
    <cellStyle name="Note 4 85" xfId="523" xr:uid="{00000000-0005-0000-0000-00000B020000}"/>
    <cellStyle name="Note 4 86" xfId="524" xr:uid="{00000000-0005-0000-0000-00000C020000}"/>
    <cellStyle name="Note 4 87" xfId="525" xr:uid="{00000000-0005-0000-0000-00000D020000}"/>
    <cellStyle name="Note 4 88" xfId="526" xr:uid="{00000000-0005-0000-0000-00000E020000}"/>
    <cellStyle name="Note 4 89" xfId="527" xr:uid="{00000000-0005-0000-0000-00000F020000}"/>
    <cellStyle name="Note 4 9" xfId="528" xr:uid="{00000000-0005-0000-0000-000010020000}"/>
    <cellStyle name="Note 4 90" xfId="529" xr:uid="{00000000-0005-0000-0000-000011020000}"/>
    <cellStyle name="Note 5 10" xfId="530" xr:uid="{00000000-0005-0000-0000-000012020000}"/>
    <cellStyle name="Note 5 11" xfId="531" xr:uid="{00000000-0005-0000-0000-000013020000}"/>
    <cellStyle name="Note 5 12" xfId="532" xr:uid="{00000000-0005-0000-0000-000014020000}"/>
    <cellStyle name="Note 5 13" xfId="533" xr:uid="{00000000-0005-0000-0000-000015020000}"/>
    <cellStyle name="Note 5 14" xfId="534" xr:uid="{00000000-0005-0000-0000-000016020000}"/>
    <cellStyle name="Note 5 15" xfId="535" xr:uid="{00000000-0005-0000-0000-000017020000}"/>
    <cellStyle name="Note 5 16" xfId="536" xr:uid="{00000000-0005-0000-0000-000018020000}"/>
    <cellStyle name="Note 5 17" xfId="537" xr:uid="{00000000-0005-0000-0000-000019020000}"/>
    <cellStyle name="Note 5 18" xfId="538" xr:uid="{00000000-0005-0000-0000-00001A020000}"/>
    <cellStyle name="Note 5 19" xfId="539" xr:uid="{00000000-0005-0000-0000-00001B020000}"/>
    <cellStyle name="Note 5 2" xfId="540" xr:uid="{00000000-0005-0000-0000-00001C020000}"/>
    <cellStyle name="Note 5 20" xfId="541" xr:uid="{00000000-0005-0000-0000-00001D020000}"/>
    <cellStyle name="Note 5 21" xfId="542" xr:uid="{00000000-0005-0000-0000-00001E020000}"/>
    <cellStyle name="Note 5 22" xfId="543" xr:uid="{00000000-0005-0000-0000-00001F020000}"/>
    <cellStyle name="Note 5 23" xfId="544" xr:uid="{00000000-0005-0000-0000-000020020000}"/>
    <cellStyle name="Note 5 24" xfId="545" xr:uid="{00000000-0005-0000-0000-000021020000}"/>
    <cellStyle name="Note 5 25" xfId="546" xr:uid="{00000000-0005-0000-0000-000022020000}"/>
    <cellStyle name="Note 5 26" xfId="547" xr:uid="{00000000-0005-0000-0000-000023020000}"/>
    <cellStyle name="Note 5 27" xfId="548" xr:uid="{00000000-0005-0000-0000-000024020000}"/>
    <cellStyle name="Note 5 28" xfId="549" xr:uid="{00000000-0005-0000-0000-000025020000}"/>
    <cellStyle name="Note 5 29" xfId="550" xr:uid="{00000000-0005-0000-0000-000026020000}"/>
    <cellStyle name="Note 5 3" xfId="551" xr:uid="{00000000-0005-0000-0000-000027020000}"/>
    <cellStyle name="Note 5 30" xfId="552" xr:uid="{00000000-0005-0000-0000-000028020000}"/>
    <cellStyle name="Note 5 31" xfId="553" xr:uid="{00000000-0005-0000-0000-000029020000}"/>
    <cellStyle name="Note 5 32" xfId="554" xr:uid="{00000000-0005-0000-0000-00002A020000}"/>
    <cellStyle name="Note 5 33" xfId="555" xr:uid="{00000000-0005-0000-0000-00002B020000}"/>
    <cellStyle name="Note 5 34" xfId="556" xr:uid="{00000000-0005-0000-0000-00002C020000}"/>
    <cellStyle name="Note 5 35" xfId="557" xr:uid="{00000000-0005-0000-0000-00002D020000}"/>
    <cellStyle name="Note 5 36" xfId="558" xr:uid="{00000000-0005-0000-0000-00002E020000}"/>
    <cellStyle name="Note 5 37" xfId="559" xr:uid="{00000000-0005-0000-0000-00002F020000}"/>
    <cellStyle name="Note 5 38" xfId="560" xr:uid="{00000000-0005-0000-0000-000030020000}"/>
    <cellStyle name="Note 5 39" xfId="561" xr:uid="{00000000-0005-0000-0000-000031020000}"/>
    <cellStyle name="Note 5 4" xfId="562" xr:uid="{00000000-0005-0000-0000-000032020000}"/>
    <cellStyle name="Note 5 40" xfId="563" xr:uid="{00000000-0005-0000-0000-000033020000}"/>
    <cellStyle name="Note 5 41" xfId="564" xr:uid="{00000000-0005-0000-0000-000034020000}"/>
    <cellStyle name="Note 5 42" xfId="565" xr:uid="{00000000-0005-0000-0000-000035020000}"/>
    <cellStyle name="Note 5 43" xfId="566" xr:uid="{00000000-0005-0000-0000-000036020000}"/>
    <cellStyle name="Note 5 44" xfId="567" xr:uid="{00000000-0005-0000-0000-000037020000}"/>
    <cellStyle name="Note 5 45" xfId="568" xr:uid="{00000000-0005-0000-0000-000038020000}"/>
    <cellStyle name="Note 5 46" xfId="569" xr:uid="{00000000-0005-0000-0000-000039020000}"/>
    <cellStyle name="Note 5 47" xfId="570" xr:uid="{00000000-0005-0000-0000-00003A020000}"/>
    <cellStyle name="Note 5 48" xfId="571" xr:uid="{00000000-0005-0000-0000-00003B020000}"/>
    <cellStyle name="Note 5 49" xfId="572" xr:uid="{00000000-0005-0000-0000-00003C020000}"/>
    <cellStyle name="Note 5 5" xfId="573" xr:uid="{00000000-0005-0000-0000-00003D020000}"/>
    <cellStyle name="Note 5 50" xfId="574" xr:uid="{00000000-0005-0000-0000-00003E020000}"/>
    <cellStyle name="Note 5 51" xfId="575" xr:uid="{00000000-0005-0000-0000-00003F020000}"/>
    <cellStyle name="Note 5 52" xfId="576" xr:uid="{00000000-0005-0000-0000-000040020000}"/>
    <cellStyle name="Note 5 53" xfId="577" xr:uid="{00000000-0005-0000-0000-000041020000}"/>
    <cellStyle name="Note 5 54" xfId="578" xr:uid="{00000000-0005-0000-0000-000042020000}"/>
    <cellStyle name="Note 5 55" xfId="579" xr:uid="{00000000-0005-0000-0000-000043020000}"/>
    <cellStyle name="Note 5 56" xfId="580" xr:uid="{00000000-0005-0000-0000-000044020000}"/>
    <cellStyle name="Note 5 57" xfId="581" xr:uid="{00000000-0005-0000-0000-000045020000}"/>
    <cellStyle name="Note 5 58" xfId="582" xr:uid="{00000000-0005-0000-0000-000046020000}"/>
    <cellStyle name="Note 5 59" xfId="583" xr:uid="{00000000-0005-0000-0000-000047020000}"/>
    <cellStyle name="Note 5 6" xfId="584" xr:uid="{00000000-0005-0000-0000-000048020000}"/>
    <cellStyle name="Note 5 60" xfId="585" xr:uid="{00000000-0005-0000-0000-000049020000}"/>
    <cellStyle name="Note 5 61" xfId="586" xr:uid="{00000000-0005-0000-0000-00004A020000}"/>
    <cellStyle name="Note 5 62" xfId="587" xr:uid="{00000000-0005-0000-0000-00004B020000}"/>
    <cellStyle name="Note 5 63" xfId="588" xr:uid="{00000000-0005-0000-0000-00004C020000}"/>
    <cellStyle name="Note 5 64" xfId="589" xr:uid="{00000000-0005-0000-0000-00004D020000}"/>
    <cellStyle name="Note 5 65" xfId="590" xr:uid="{00000000-0005-0000-0000-00004E020000}"/>
    <cellStyle name="Note 5 66" xfId="591" xr:uid="{00000000-0005-0000-0000-00004F020000}"/>
    <cellStyle name="Note 5 67" xfId="592" xr:uid="{00000000-0005-0000-0000-000050020000}"/>
    <cellStyle name="Note 5 68" xfId="593" xr:uid="{00000000-0005-0000-0000-000051020000}"/>
    <cellStyle name="Note 5 69" xfId="594" xr:uid="{00000000-0005-0000-0000-000052020000}"/>
    <cellStyle name="Note 5 7" xfId="595" xr:uid="{00000000-0005-0000-0000-000053020000}"/>
    <cellStyle name="Note 5 70" xfId="596" xr:uid="{00000000-0005-0000-0000-000054020000}"/>
    <cellStyle name="Note 5 71" xfId="597" xr:uid="{00000000-0005-0000-0000-000055020000}"/>
    <cellStyle name="Note 5 72" xfId="598" xr:uid="{00000000-0005-0000-0000-000056020000}"/>
    <cellStyle name="Note 5 73" xfId="599" xr:uid="{00000000-0005-0000-0000-000057020000}"/>
    <cellStyle name="Note 5 74" xfId="600" xr:uid="{00000000-0005-0000-0000-000058020000}"/>
    <cellStyle name="Note 5 75" xfId="601" xr:uid="{00000000-0005-0000-0000-000059020000}"/>
    <cellStyle name="Note 5 76" xfId="602" xr:uid="{00000000-0005-0000-0000-00005A020000}"/>
    <cellStyle name="Note 5 77" xfId="603" xr:uid="{00000000-0005-0000-0000-00005B020000}"/>
    <cellStyle name="Note 5 78" xfId="604" xr:uid="{00000000-0005-0000-0000-00005C020000}"/>
    <cellStyle name="Note 5 79" xfId="605" xr:uid="{00000000-0005-0000-0000-00005D020000}"/>
    <cellStyle name="Note 5 8" xfId="606" xr:uid="{00000000-0005-0000-0000-00005E020000}"/>
    <cellStyle name="Note 5 80" xfId="607" xr:uid="{00000000-0005-0000-0000-00005F020000}"/>
    <cellStyle name="Note 5 81" xfId="608" xr:uid="{00000000-0005-0000-0000-000060020000}"/>
    <cellStyle name="Note 5 82" xfId="609" xr:uid="{00000000-0005-0000-0000-000061020000}"/>
    <cellStyle name="Note 5 83" xfId="610" xr:uid="{00000000-0005-0000-0000-000062020000}"/>
    <cellStyle name="Note 5 84" xfId="611" xr:uid="{00000000-0005-0000-0000-000063020000}"/>
    <cellStyle name="Note 5 85" xfId="612" xr:uid="{00000000-0005-0000-0000-000064020000}"/>
    <cellStyle name="Note 5 86" xfId="613" xr:uid="{00000000-0005-0000-0000-000065020000}"/>
    <cellStyle name="Note 5 87" xfId="614" xr:uid="{00000000-0005-0000-0000-000066020000}"/>
    <cellStyle name="Note 5 88" xfId="615" xr:uid="{00000000-0005-0000-0000-000067020000}"/>
    <cellStyle name="Note 5 89" xfId="616" xr:uid="{00000000-0005-0000-0000-000068020000}"/>
    <cellStyle name="Note 5 9" xfId="617" xr:uid="{00000000-0005-0000-0000-000069020000}"/>
    <cellStyle name="Note 5 90" xfId="618" xr:uid="{00000000-0005-0000-0000-00006A020000}"/>
    <cellStyle name="Percent 2" xfId="619" xr:uid="{00000000-0005-0000-0000-00006B020000}"/>
    <cellStyle name="Percent 2 2" xfId="620" xr:uid="{00000000-0005-0000-0000-00006C020000}"/>
    <cellStyle name="Percent 2 3" xfId="621" xr:uid="{00000000-0005-0000-0000-00006D020000}"/>
    <cellStyle name="Percent 2 4" xfId="622" xr:uid="{00000000-0005-0000-0000-00006E020000}"/>
    <cellStyle name="Percent 3" xfId="623" xr:uid="{00000000-0005-0000-0000-00006F020000}"/>
    <cellStyle name="Percent 3 2" xfId="624" xr:uid="{00000000-0005-0000-0000-000070020000}"/>
    <cellStyle name="Percent 4" xfId="625" xr:uid="{00000000-0005-0000-0000-000071020000}"/>
    <cellStyle name="Percent 6" xfId="626" xr:uid="{00000000-0005-0000-0000-000072020000}"/>
    <cellStyle name="percentage difference" xfId="627" xr:uid="{00000000-0005-0000-0000-000073020000}"/>
    <cellStyle name="percentage difference one decimal" xfId="628" xr:uid="{00000000-0005-0000-0000-000074020000}"/>
    <cellStyle name="percentage difference zero decimal" xfId="629" xr:uid="{00000000-0005-0000-0000-000075020000}"/>
    <cellStyle name="Porcentual 2" xfId="630" xr:uid="{00000000-0005-0000-0000-000076020000}"/>
    <cellStyle name="Porcentual 2 2" xfId="631" xr:uid="{00000000-0005-0000-0000-000077020000}"/>
    <cellStyle name="Porcentual 3" xfId="632" xr:uid="{00000000-0005-0000-0000-000078020000}"/>
    <cellStyle name="Porcentual 3 2" xfId="633" xr:uid="{00000000-0005-0000-0000-000079020000}"/>
    <cellStyle name="Porcentual 3 3" xfId="634" xr:uid="{00000000-0005-0000-0000-00007A020000}"/>
    <cellStyle name="Porcentual 3 4" xfId="635" xr:uid="{00000000-0005-0000-0000-00007B020000}"/>
    <cellStyle name="Porcentual 3 5" xfId="636" xr:uid="{00000000-0005-0000-0000-00007C020000}"/>
    <cellStyle name="Publication" xfId="637" xr:uid="{00000000-0005-0000-0000-00007D020000}"/>
    <cellStyle name="Red Text" xfId="638" xr:uid="{00000000-0005-0000-0000-00007E020000}"/>
    <cellStyle name="TopGrey" xfId="639" xr:uid="{00000000-0005-0000-0000-00007F020000}"/>
  </cellStyles>
  <dxfs count="0"/>
  <tableStyles count="1" defaultTableStyle="TableStyleMedium9" defaultPivotStyle="PivotStyleLight16">
    <tableStyle name="Invisible" pivot="0" table="0" count="0" xr9:uid="{59DDF107-1734-45AE-BDCB-F8E47930E49C}"/>
  </tableStyles>
  <colors>
    <mruColors>
      <color rgb="FF4F81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8083307355261937E-2"/>
          <c:y val="6.1077231508269429E-2"/>
          <c:w val="0.90581611801817319"/>
          <c:h val="0.80808690580344122"/>
        </c:manualLayout>
      </c:layout>
      <c:barChart>
        <c:barDir val="col"/>
        <c:grouping val="clustered"/>
        <c:varyColors val="0"/>
        <c:ser>
          <c:idx val="0"/>
          <c:order val="0"/>
          <c:tx>
            <c:strRef>
              <c:f>'Domestic Debt 2025-2043'!$B$14</c:f>
              <c:strCache>
                <c:ptCount val="1"/>
                <c:pt idx="0">
                  <c:v>Principal</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f>'Domestic Debt 2025-2043'!$C$10:$U$10</c:f>
              <c:numCache>
                <c:formatCode>General</c:formatCode>
                <c:ptCount val="19"/>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pt idx="16">
                  <c:v>2041</c:v>
                </c:pt>
                <c:pt idx="17">
                  <c:v>2042</c:v>
                </c:pt>
                <c:pt idx="18">
                  <c:v>2043</c:v>
                </c:pt>
              </c:numCache>
            </c:numRef>
          </c:cat>
          <c:val>
            <c:numRef>
              <c:f>'Domestic Debt 2025-2043'!$C$14:$U$14</c:f>
              <c:numCache>
                <c:formatCode>_(* #,##0_);_(* \(#,##0\);_(* "-"??_);_(@_)</c:formatCode>
                <c:ptCount val="19"/>
                <c:pt idx="0">
                  <c:v>10525.544</c:v>
                </c:pt>
                <c:pt idx="1">
                  <c:v>61534.2</c:v>
                </c:pt>
                <c:pt idx="2">
                  <c:v>16519.7</c:v>
                </c:pt>
                <c:pt idx="3">
                  <c:v>82474.7</c:v>
                </c:pt>
                <c:pt idx="4">
                  <c:v>142023.41</c:v>
                </c:pt>
                <c:pt idx="5">
                  <c:v>10000</c:v>
                </c:pt>
                <c:pt idx="6">
                  <c:v>141441.79999999999</c:v>
                </c:pt>
                <c:pt idx="7">
                  <c:v>50444.7</c:v>
                </c:pt>
                <c:pt idx="8">
                  <c:v>32000.000000000007</c:v>
                </c:pt>
                <c:pt idx="9">
                  <c:v>182517.7</c:v>
                </c:pt>
                <c:pt idx="10">
                  <c:v>136918.61692931026</c:v>
                </c:pt>
                <c:pt idx="11">
                  <c:v>70475.336392014957</c:v>
                </c:pt>
                <c:pt idx="12">
                  <c:v>61374.872157080012</c:v>
                </c:pt>
                <c:pt idx="13">
                  <c:v>69804.744739720001</c:v>
                </c:pt>
                <c:pt idx="14">
                  <c:v>15813.8</c:v>
                </c:pt>
                <c:pt idx="15">
                  <c:v>140809.61692931026</c:v>
                </c:pt>
                <c:pt idx="16">
                  <c:v>70475.336392014957</c:v>
                </c:pt>
                <c:pt idx="17">
                  <c:v>61374.872157080012</c:v>
                </c:pt>
                <c:pt idx="18">
                  <c:v>69804.744739720001</c:v>
                </c:pt>
              </c:numCache>
            </c:numRef>
          </c:val>
          <c:extLst>
            <c:ext xmlns:c16="http://schemas.microsoft.com/office/drawing/2014/chart" uri="{C3380CC4-5D6E-409C-BE32-E72D297353CC}">
              <c16:uniqueId val="{00000002-12F3-4395-B745-FA38EF96C702}"/>
            </c:ext>
          </c:extLst>
        </c:ser>
        <c:ser>
          <c:idx val="1"/>
          <c:order val="1"/>
          <c:tx>
            <c:strRef>
              <c:f>'Domestic Debt 2025-2043'!$B$15</c:f>
              <c:strCache>
                <c:ptCount val="1"/>
                <c:pt idx="0">
                  <c:v>Interest</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f>'Domestic Debt 2025-2043'!$C$10:$U$10</c:f>
              <c:numCache>
                <c:formatCode>General</c:formatCode>
                <c:ptCount val="19"/>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pt idx="16">
                  <c:v>2041</c:v>
                </c:pt>
                <c:pt idx="17">
                  <c:v>2042</c:v>
                </c:pt>
                <c:pt idx="18">
                  <c:v>2043</c:v>
                </c:pt>
              </c:numCache>
            </c:numRef>
          </c:cat>
          <c:val>
            <c:numRef>
              <c:f>'Domestic Debt 2025-2043'!$C$15:$U$15</c:f>
              <c:numCache>
                <c:formatCode>_(* #,##0_);_(* \(#,##0\);_(* "-"??_);_(@_)</c:formatCode>
                <c:ptCount val="19"/>
                <c:pt idx="0">
                  <c:v>120010.65216246643</c:v>
                </c:pt>
                <c:pt idx="1">
                  <c:v>129749.75958630114</c:v>
                </c:pt>
                <c:pt idx="2">
                  <c:v>137288.24555180114</c:v>
                </c:pt>
                <c:pt idx="3">
                  <c:v>147903.36149243821</c:v>
                </c:pt>
                <c:pt idx="4">
                  <c:v>130023.68691003838</c:v>
                </c:pt>
                <c:pt idx="5">
                  <c:v>115472.13949709837</c:v>
                </c:pt>
                <c:pt idx="6">
                  <c:v>108404.72302928838</c:v>
                </c:pt>
                <c:pt idx="7">
                  <c:v>98867.440432358373</c:v>
                </c:pt>
                <c:pt idx="8">
                  <c:v>95748.529836138361</c:v>
                </c:pt>
                <c:pt idx="9">
                  <c:v>81425.207918338376</c:v>
                </c:pt>
                <c:pt idx="10">
                  <c:v>65623.257358398376</c:v>
                </c:pt>
                <c:pt idx="11">
                  <c:v>54135.41228652771</c:v>
                </c:pt>
                <c:pt idx="12">
                  <c:v>47095.419094814439</c:v>
                </c:pt>
                <c:pt idx="13">
                  <c:v>41081.209615632339</c:v>
                </c:pt>
                <c:pt idx="14">
                  <c:v>34382.651733139588</c:v>
                </c:pt>
                <c:pt idx="15">
                  <c:v>31487.393626979585</c:v>
                </c:pt>
                <c:pt idx="16">
                  <c:v>20169.763620906211</c:v>
                </c:pt>
                <c:pt idx="17">
                  <c:v>12960.517008738043</c:v>
                </c:pt>
                <c:pt idx="18">
                  <c:v>6816.8887916331933</c:v>
                </c:pt>
              </c:numCache>
            </c:numRef>
          </c:val>
          <c:extLst>
            <c:ext xmlns:c16="http://schemas.microsoft.com/office/drawing/2014/chart" uri="{C3380CC4-5D6E-409C-BE32-E72D297353CC}">
              <c16:uniqueId val="{00000006-12F3-4395-B745-FA38EF96C702}"/>
            </c:ext>
          </c:extLst>
        </c:ser>
        <c:ser>
          <c:idx val="2"/>
          <c:order val="2"/>
          <c:tx>
            <c:strRef>
              <c:f>'Domestic Debt 2025-2043'!$B$16</c:f>
              <c:strCache>
                <c:ptCount val="1"/>
                <c:pt idx="0">
                  <c:v>Interest and Recapitalization Transfers</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f>'Domestic Debt 2025-2043'!$C$10:$U$10</c:f>
              <c:numCache>
                <c:formatCode>General</c:formatCode>
                <c:ptCount val="19"/>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pt idx="16">
                  <c:v>2041</c:v>
                </c:pt>
                <c:pt idx="17">
                  <c:v>2042</c:v>
                </c:pt>
                <c:pt idx="18">
                  <c:v>2043</c:v>
                </c:pt>
              </c:numCache>
            </c:numRef>
          </c:cat>
          <c:val>
            <c:numRef>
              <c:f>'Domestic Debt 2025-2043'!$C$16:$U$16</c:f>
              <c:numCache>
                <c:formatCode>_(* #,##0_);_(* \(#,##0\);_(* "-"??_);_(@_)</c:formatCode>
                <c:ptCount val="19"/>
                <c:pt idx="0">
                  <c:v>35000.029526009996</c:v>
                </c:pt>
                <c:pt idx="1">
                  <c:v>39484.852695873014</c:v>
                </c:pt>
                <c:pt idx="2">
                  <c:v>44369.09732601</c:v>
                </c:pt>
                <c:pt idx="3">
                  <c:v>49679.081195946303</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extLst>
            <c:ext xmlns:c16="http://schemas.microsoft.com/office/drawing/2014/chart" uri="{C3380CC4-5D6E-409C-BE32-E72D297353CC}">
              <c16:uniqueId val="{00000007-12F3-4395-B745-FA38EF96C702}"/>
            </c:ext>
          </c:extLst>
        </c:ser>
        <c:ser>
          <c:idx val="3"/>
          <c:order val="3"/>
          <c:tx>
            <c:strRef>
              <c:f>'Domestic Debt 2025-2043'!$B$17</c:f>
              <c:strCache>
                <c:ptCount val="1"/>
                <c:pt idx="0">
                  <c:v>Commissions</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f>'Domestic Debt 2025-2043'!$C$10:$U$10</c:f>
              <c:numCache>
                <c:formatCode>General</c:formatCode>
                <c:ptCount val="19"/>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pt idx="16">
                  <c:v>2041</c:v>
                </c:pt>
                <c:pt idx="17">
                  <c:v>2042</c:v>
                </c:pt>
                <c:pt idx="18">
                  <c:v>2043</c:v>
                </c:pt>
              </c:numCache>
            </c:numRef>
          </c:cat>
          <c:val>
            <c:numRef>
              <c:f>'Domestic Debt 2025-2043'!$C$17:$U$17</c:f>
              <c:numCache>
                <c:formatCode>_(* #,##0_);_(* \(#,##0\);_(* "-"??_);_(@_)</c:formatCode>
                <c:ptCount val="19"/>
                <c:pt idx="0">
                  <c:v>98.912434975498641</c:v>
                </c:pt>
                <c:pt idx="1">
                  <c:v>96.621271457820669</c:v>
                </c:pt>
                <c:pt idx="2">
                  <c:v>72.584297903110013</c:v>
                </c:pt>
                <c:pt idx="3">
                  <c:v>131.95650399216089</c:v>
                </c:pt>
                <c:pt idx="4">
                  <c:v>141.00038257981916</c:v>
                </c:pt>
                <c:pt idx="5">
                  <c:v>62.736069748569193</c:v>
                </c:pt>
                <c:pt idx="6">
                  <c:v>124.92326151556919</c:v>
                </c:pt>
                <c:pt idx="7">
                  <c:v>74.656070216569191</c:v>
                </c:pt>
                <c:pt idx="8">
                  <c:v>63.874264918569189</c:v>
                </c:pt>
                <c:pt idx="9">
                  <c:v>131.97145396056919</c:v>
                </c:pt>
                <c:pt idx="10">
                  <c:v>101.27093714422429</c:v>
                </c:pt>
                <c:pt idx="11">
                  <c:v>62.305374338576328</c:v>
                </c:pt>
                <c:pt idx="12">
                  <c:v>54.235145625947219</c:v>
                </c:pt>
                <c:pt idx="13">
                  <c:v>55.442977177676163</c:v>
                </c:pt>
                <c:pt idx="14">
                  <c:v>25.098225866569791</c:v>
                </c:pt>
                <c:pt idx="15">
                  <c:v>86.148505278224917</c:v>
                </c:pt>
                <c:pt idx="16">
                  <c:v>45.322550006460595</c:v>
                </c:pt>
                <c:pt idx="17">
                  <c:v>37.167694582909029</c:v>
                </c:pt>
                <c:pt idx="18">
                  <c:v>38.310816765676599</c:v>
                </c:pt>
              </c:numCache>
            </c:numRef>
          </c:val>
          <c:extLst>
            <c:ext xmlns:c16="http://schemas.microsoft.com/office/drawing/2014/chart" uri="{C3380CC4-5D6E-409C-BE32-E72D297353CC}">
              <c16:uniqueId val="{00000008-12F3-4395-B745-FA38EF96C702}"/>
            </c:ext>
          </c:extLst>
        </c:ser>
        <c:dLbls>
          <c:showLegendKey val="0"/>
          <c:showVal val="0"/>
          <c:showCatName val="0"/>
          <c:showSerName val="0"/>
          <c:showPercent val="0"/>
          <c:showBubbleSize val="0"/>
        </c:dLbls>
        <c:gapWidth val="100"/>
        <c:overlap val="-24"/>
        <c:axId val="819536864"/>
        <c:axId val="819541456"/>
      </c:barChart>
      <c:catAx>
        <c:axId val="819536864"/>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DO"/>
          </a:p>
        </c:txPr>
        <c:crossAx val="819541456"/>
        <c:crosses val="autoZero"/>
        <c:auto val="1"/>
        <c:lblAlgn val="ctr"/>
        <c:lblOffset val="100"/>
        <c:noMultiLvlLbl val="0"/>
      </c:catAx>
      <c:valAx>
        <c:axId val="819541456"/>
        <c:scaling>
          <c:orientation val="minMax"/>
        </c:scaling>
        <c:delete val="0"/>
        <c:axPos val="l"/>
        <c:majorGridlines>
          <c:spPr>
            <a:ln w="9525" cap="flat" cmpd="sng" algn="ctr">
              <a:solidFill>
                <a:schemeClr val="tx2">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DO"/>
          </a:p>
        </c:txPr>
        <c:crossAx val="8195368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D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s-D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 Id="rId5" Type="http://schemas.openxmlformats.org/officeDocument/2006/relationships/chart" Target="../charts/chart1.xml"/><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13</xdr:col>
      <xdr:colOff>0</xdr:colOff>
      <xdr:row>1</xdr:row>
      <xdr:rowOff>85725</xdr:rowOff>
    </xdr:from>
    <xdr:to>
      <xdr:col>13</xdr:col>
      <xdr:colOff>0</xdr:colOff>
      <xdr:row>5</xdr:row>
      <xdr:rowOff>47625</xdr:rowOff>
    </xdr:to>
    <xdr:pic>
      <xdr:nvPicPr>
        <xdr:cNvPr id="1809" name="Picture 1" descr="escudo">
          <a:extLst>
            <a:ext uri="{FF2B5EF4-FFF2-40B4-BE49-F238E27FC236}">
              <a16:creationId xmlns:a16="http://schemas.microsoft.com/office/drawing/2014/main" id="{00000000-0008-0000-0000-0000110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992600" y="266700"/>
          <a:ext cx="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622480</xdr:colOff>
      <xdr:row>1</xdr:row>
      <xdr:rowOff>16488</xdr:rowOff>
    </xdr:from>
    <xdr:to>
      <xdr:col>13</xdr:col>
      <xdr:colOff>144643</xdr:colOff>
      <xdr:row>5</xdr:row>
      <xdr:rowOff>78380</xdr:rowOff>
    </xdr:to>
    <xdr:pic>
      <xdr:nvPicPr>
        <xdr:cNvPr id="6" name="Graphic 5">
          <a:extLst>
            <a:ext uri="{FF2B5EF4-FFF2-40B4-BE49-F238E27FC236}">
              <a16:creationId xmlns:a16="http://schemas.microsoft.com/office/drawing/2014/main" id="{0B21455E-316A-4208-8005-A7FEDDC4C50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695043" y="206988"/>
          <a:ext cx="808038" cy="823892"/>
        </a:xfrm>
        <a:prstGeom prst="rect">
          <a:avLst/>
        </a:prstGeom>
      </xdr:spPr>
    </xdr:pic>
    <xdr:clientData/>
  </xdr:twoCellAnchor>
  <xdr:twoCellAnchor editAs="oneCell">
    <xdr:from>
      <xdr:col>5</xdr:col>
      <xdr:colOff>591804</xdr:colOff>
      <xdr:row>0</xdr:row>
      <xdr:rowOff>78440</xdr:rowOff>
    </xdr:from>
    <xdr:to>
      <xdr:col>7</xdr:col>
      <xdr:colOff>480960</xdr:colOff>
      <xdr:row>5</xdr:row>
      <xdr:rowOff>168278</xdr:rowOff>
    </xdr:to>
    <xdr:pic>
      <xdr:nvPicPr>
        <xdr:cNvPr id="7" name="Picture 6">
          <a:extLst>
            <a:ext uri="{FF2B5EF4-FFF2-40B4-BE49-F238E27FC236}">
              <a16:creationId xmlns:a16="http://schemas.microsoft.com/office/drawing/2014/main" id="{40C8B774-42F2-4CD2-A08B-56FC7108854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520992" y="78440"/>
          <a:ext cx="1270281" cy="1042338"/>
        </a:xfrm>
        <a:prstGeom prst="rect">
          <a:avLst/>
        </a:prstGeom>
      </xdr:spPr>
    </xdr:pic>
    <xdr:clientData/>
  </xdr:twoCellAnchor>
  <xdr:twoCellAnchor>
    <xdr:from>
      <xdr:col>1</xdr:col>
      <xdr:colOff>117659</xdr:colOff>
      <xdr:row>37</xdr:row>
      <xdr:rowOff>78441</xdr:rowOff>
    </xdr:from>
    <xdr:to>
      <xdr:col>21</xdr:col>
      <xdr:colOff>0</xdr:colOff>
      <xdr:row>63</xdr:row>
      <xdr:rowOff>11206</xdr:rowOff>
    </xdr:to>
    <xdr:graphicFrame macro="">
      <xdr:nvGraphicFramePr>
        <xdr:cNvPr id="2" name="Chart 1">
          <a:extLst>
            <a:ext uri="{FF2B5EF4-FFF2-40B4-BE49-F238E27FC236}">
              <a16:creationId xmlns:a16="http://schemas.microsoft.com/office/drawing/2014/main" id="{71A38D19-9870-4D79-B9AA-18BC6FAA04C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Secto%20publico\PBSECQKaren%202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creditopublico.gov.do/DATA/ML/DOM/Macro/2002/DRSHAR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ATA1\PDR\TEMP\My%20Documents\Moz\E-Final\BOP9703_stres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BSECQ"/>
      <sheetName val="Sheet1"/>
      <sheetName val="A"/>
      <sheetName val="B"/>
      <sheetName val="Cuadro programa 2003"/>
      <sheetName val="C"/>
      <sheetName val="D"/>
      <sheetName val="TRANSF"/>
      <sheetName val="Gasto unidad proy"/>
      <sheetName val="ajustes"/>
      <sheetName val="cuadro version 2 programa 2003"/>
      <sheetName val="Cuadro final programa 2003"/>
      <sheetName val="Sheet1 (2)"/>
      <sheetName val="Gobierno General RESUMEN"/>
      <sheetName val="Cuadro V"/>
      <sheetName val="Cuadro VI"/>
      <sheetName val="Cuadro VII"/>
      <sheetName val="Cuadro VIII"/>
      <sheetName val="Cuadro IX"/>
      <sheetName val="Cuadro X"/>
      <sheetName val="Cuadro XI"/>
      <sheetName val="CUADROS XII"/>
      <sheetName val="Cuadro_programa_2003"/>
      <sheetName val="Gasto_unidad_proy"/>
      <sheetName val="cuadro_version_2_programa_2003"/>
      <sheetName val="Cuadro_final_programa_2003"/>
      <sheetName val="Sheet1_(2)"/>
      <sheetName val="Gobierno_General_RESUMEN"/>
      <sheetName val="Cuadro_V"/>
      <sheetName val="Cuadro_VI"/>
      <sheetName val="Cuadro_VII"/>
      <sheetName val="Cuadro_VIII"/>
      <sheetName val="Cuadro_IX"/>
      <sheetName val="Cuadro_X"/>
      <sheetName val="Cuadro_XI"/>
      <sheetName val="CUADROS_XI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ared data"/>
      <sheetName val="gas013003"/>
      <sheetName val="GEE0013003"/>
      <sheetName val="gas102802"/>
      <sheetName val="GEE0102802"/>
    </sheetNames>
    <sheetDataSet>
      <sheetData sheetId="0" refreshError="1"/>
      <sheetData sheetId="1" refreshError="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C"/>
      <sheetName val="Stress 0322"/>
      <sheetName val="Stress analysis"/>
      <sheetName val="BoP OUT Medium"/>
      <sheetName val="BoP OUT Long"/>
      <sheetName val="IMF Assistance"/>
      <sheetName val="IMF Assistance Old"/>
      <sheetName val="large projects"/>
      <sheetName val="Terms of Trade"/>
      <sheetName val="Exports"/>
      <sheetName val="Services"/>
      <sheetName val="Key Ratios"/>
      <sheetName val="Debt Service  Long"/>
      <sheetName val="DebtService to budget"/>
      <sheetName val="B"/>
      <sheetName val="D"/>
      <sheetName val="E"/>
      <sheetName val="F"/>
      <sheetName val="Workspace contents"/>
      <sheetName val="OUTPUT"/>
      <sheetName val="Contents"/>
      <sheetName val="DebtServiceOutLong"/>
      <sheetName val="BOP9703_stress"/>
      <sheetName val="C_basef14.3p10.6"/>
      <sheetName val="Q1"/>
      <sheetName val="Stress_0322"/>
      <sheetName val="Stress_analysis"/>
      <sheetName val="BoP_OUT_Medium"/>
      <sheetName val="BoP_OUT_Long"/>
      <sheetName val="IMF_Assistance"/>
      <sheetName val="IMF_Assistance_Old"/>
      <sheetName val="large_projects"/>
      <sheetName val="Terms_of_Trade"/>
      <sheetName val="Key_Ratios"/>
      <sheetName val="Debt_Service__Long"/>
      <sheetName val="DebtService_to_budget"/>
      <sheetName val="Workspace_contents"/>
      <sheetName val="C_basef14_3p10_6"/>
    </sheetNames>
    <sheetDataSet>
      <sheetData sheetId="0" refreshError="1"/>
      <sheetData sheetId="1" refreshError="1">
        <row r="1">
          <cell r="O1" t="str">
            <v>Lyon</v>
          </cell>
        </row>
        <row r="10">
          <cell r="AK10">
            <v>322.09735269263342</v>
          </cell>
          <cell r="AL10">
            <v>-34.388800908462372</v>
          </cell>
          <cell r="AM10">
            <v>-90.697099692633401</v>
          </cell>
          <cell r="AQ10">
            <v>310.10000000000002</v>
          </cell>
        </row>
        <row r="11">
          <cell r="AK11">
            <v>0</v>
          </cell>
          <cell r="AL11">
            <v>0</v>
          </cell>
          <cell r="AM11">
            <v>0</v>
          </cell>
          <cell r="AQ11">
            <v>0</v>
          </cell>
        </row>
        <row r="18">
          <cell r="AK18">
            <v>-1117.27</v>
          </cell>
        </row>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6:W37"/>
  <sheetViews>
    <sheetView showGridLines="0" tabSelected="1" zoomScaleNormal="100" workbookViewId="0">
      <selection activeCell="B4" sqref="B4"/>
    </sheetView>
  </sheetViews>
  <sheetFormatPr defaultColWidth="5.42578125" defaultRowHeight="15"/>
  <cols>
    <col min="1" max="1" width="2.42578125" style="1" bestFit="1" customWidth="1"/>
    <col min="2" max="2" width="41.85546875" style="1" customWidth="1"/>
    <col min="3" max="4" width="9.5703125" style="16" bestFit="1" customWidth="1"/>
    <col min="5" max="11" width="10.28515625" style="16" bestFit="1" customWidth="1"/>
    <col min="12" max="13" width="9.5703125" style="16" bestFit="1" customWidth="1"/>
    <col min="14" max="14" width="10.28515625" style="1" bestFit="1" customWidth="1"/>
    <col min="15" max="15" width="9.28515625" style="1" bestFit="1" customWidth="1"/>
    <col min="16" max="16" width="9.5703125" style="1" bestFit="1" customWidth="1"/>
    <col min="17" max="17" width="9.28515625" style="1" bestFit="1" customWidth="1"/>
    <col min="18" max="20" width="10.28515625" style="1" bestFit="1" customWidth="1"/>
    <col min="21" max="21" width="9.28515625" style="1" bestFit="1" customWidth="1"/>
    <col min="22" max="22" width="12.85546875" style="1" bestFit="1" customWidth="1"/>
    <col min="23" max="23" width="20.5703125" style="1" bestFit="1" customWidth="1"/>
    <col min="24" max="16384" width="5.42578125" style="1"/>
  </cols>
  <sheetData>
    <row r="6" spans="2:23">
      <c r="B6" s="32"/>
      <c r="C6" s="32"/>
      <c r="D6" s="32"/>
      <c r="E6" s="32"/>
      <c r="F6" s="32"/>
      <c r="G6" s="32"/>
      <c r="H6" s="32"/>
      <c r="I6" s="32"/>
      <c r="J6" s="32"/>
      <c r="K6" s="32"/>
      <c r="L6" s="32"/>
      <c r="M6" s="32"/>
    </row>
    <row r="7" spans="2:23">
      <c r="B7" s="32" t="s">
        <v>1</v>
      </c>
      <c r="C7" s="32"/>
      <c r="D7" s="32"/>
      <c r="E7" s="32"/>
      <c r="F7" s="32"/>
      <c r="G7" s="32"/>
      <c r="H7" s="32"/>
      <c r="I7" s="32"/>
      <c r="J7" s="32"/>
      <c r="K7" s="32"/>
      <c r="L7" s="32"/>
      <c r="M7" s="32"/>
      <c r="N7" s="32"/>
      <c r="O7" s="32"/>
      <c r="P7" s="32"/>
      <c r="Q7" s="32"/>
      <c r="R7" s="32"/>
      <c r="S7" s="32"/>
      <c r="T7" s="32"/>
      <c r="U7" s="32"/>
    </row>
    <row r="8" spans="2:23">
      <c r="B8" s="32" t="s">
        <v>0</v>
      </c>
      <c r="C8" s="32"/>
      <c r="D8" s="32"/>
      <c r="E8" s="32"/>
      <c r="F8" s="32"/>
      <c r="G8" s="32"/>
      <c r="H8" s="32"/>
      <c r="I8" s="32"/>
      <c r="J8" s="32"/>
      <c r="K8" s="32"/>
      <c r="L8" s="32"/>
      <c r="M8" s="32"/>
      <c r="N8" s="32"/>
      <c r="O8" s="32"/>
      <c r="P8" s="32"/>
      <c r="Q8" s="32"/>
      <c r="R8" s="32"/>
      <c r="S8" s="32"/>
      <c r="T8" s="32"/>
      <c r="U8" s="32"/>
    </row>
    <row r="9" spans="2:23">
      <c r="B9" s="33" t="s">
        <v>2</v>
      </c>
      <c r="C9" s="33"/>
      <c r="D9" s="33"/>
      <c r="E9" s="33"/>
      <c r="F9" s="33"/>
      <c r="G9" s="33"/>
      <c r="H9" s="33"/>
      <c r="I9" s="33"/>
      <c r="J9" s="33"/>
      <c r="K9" s="33"/>
      <c r="L9" s="33"/>
      <c r="M9" s="33"/>
      <c r="N9" s="33"/>
      <c r="O9" s="33"/>
      <c r="P9" s="33"/>
      <c r="Q9" s="33"/>
      <c r="R9" s="33"/>
      <c r="S9" s="33"/>
      <c r="T9" s="33"/>
      <c r="U9" s="33"/>
    </row>
    <row r="10" spans="2:23" ht="24.75" customHeight="1">
      <c r="B10" s="10"/>
      <c r="C10" s="9">
        <v>2025</v>
      </c>
      <c r="D10" s="9">
        <f>C10+1</f>
        <v>2026</v>
      </c>
      <c r="E10" s="9">
        <f t="shared" ref="E10:U10" si="0">D10+1</f>
        <v>2027</v>
      </c>
      <c r="F10" s="9">
        <f t="shared" si="0"/>
        <v>2028</v>
      </c>
      <c r="G10" s="9">
        <f t="shared" si="0"/>
        <v>2029</v>
      </c>
      <c r="H10" s="9">
        <f t="shared" si="0"/>
        <v>2030</v>
      </c>
      <c r="I10" s="9">
        <f t="shared" si="0"/>
        <v>2031</v>
      </c>
      <c r="J10" s="9">
        <f t="shared" si="0"/>
        <v>2032</v>
      </c>
      <c r="K10" s="9">
        <f t="shared" si="0"/>
        <v>2033</v>
      </c>
      <c r="L10" s="9">
        <f t="shared" si="0"/>
        <v>2034</v>
      </c>
      <c r="M10" s="9">
        <f t="shared" si="0"/>
        <v>2035</v>
      </c>
      <c r="N10" s="9">
        <f t="shared" si="0"/>
        <v>2036</v>
      </c>
      <c r="O10" s="9">
        <f t="shared" si="0"/>
        <v>2037</v>
      </c>
      <c r="P10" s="9">
        <f t="shared" si="0"/>
        <v>2038</v>
      </c>
      <c r="Q10" s="9">
        <f t="shared" si="0"/>
        <v>2039</v>
      </c>
      <c r="R10" s="9">
        <f t="shared" si="0"/>
        <v>2040</v>
      </c>
      <c r="S10" s="9">
        <f t="shared" si="0"/>
        <v>2041</v>
      </c>
      <c r="T10" s="9">
        <f t="shared" si="0"/>
        <v>2042</v>
      </c>
      <c r="U10" s="9">
        <f t="shared" si="0"/>
        <v>2043</v>
      </c>
    </row>
    <row r="11" spans="2:23">
      <c r="C11" s="2"/>
      <c r="D11" s="2"/>
      <c r="E11" s="2"/>
      <c r="F11" s="2"/>
      <c r="G11" s="2"/>
      <c r="H11" s="2"/>
      <c r="I11" s="2"/>
      <c r="J11" s="2"/>
      <c r="K11" s="2"/>
      <c r="L11" s="2"/>
      <c r="M11" s="2"/>
      <c r="N11" s="2"/>
      <c r="O11" s="2"/>
      <c r="P11" s="2"/>
      <c r="Q11" s="2"/>
      <c r="R11" s="2"/>
      <c r="S11" s="2"/>
      <c r="T11" s="2"/>
      <c r="U11" s="2"/>
    </row>
    <row r="12" spans="2:23" s="5" customFormat="1" ht="15.75" thickBot="1">
      <c r="B12" s="3" t="s">
        <v>3</v>
      </c>
      <c r="C12" s="20">
        <f>SUM(C14:C17)</f>
        <v>165635.13812345191</v>
      </c>
      <c r="D12" s="20">
        <f t="shared" ref="D12:U12" si="1">SUM(D14:D17)</f>
        <v>230865.43355363194</v>
      </c>
      <c r="E12" s="20">
        <f t="shared" si="1"/>
        <v>198249.62717571427</v>
      </c>
      <c r="F12" s="20">
        <f t="shared" si="1"/>
        <v>280189.09919237666</v>
      </c>
      <c r="G12" s="20">
        <f t="shared" si="1"/>
        <v>272188.09729261819</v>
      </c>
      <c r="H12" s="20">
        <f t="shared" si="1"/>
        <v>125534.87556684694</v>
      </c>
      <c r="I12" s="20">
        <f t="shared" si="1"/>
        <v>249971.44629080393</v>
      </c>
      <c r="J12" s="20">
        <f t="shared" si="1"/>
        <v>149386.79650257493</v>
      </c>
      <c r="K12" s="20">
        <f t="shared" si="1"/>
        <v>127812.40410105693</v>
      </c>
      <c r="L12" s="20">
        <f t="shared" si="1"/>
        <v>264074.87937229895</v>
      </c>
      <c r="M12" s="20">
        <f t="shared" si="1"/>
        <v>202643.14522485287</v>
      </c>
      <c r="N12" s="20">
        <f t="shared" si="1"/>
        <v>124673.05405288126</v>
      </c>
      <c r="O12" s="20">
        <f t="shared" si="1"/>
        <v>108524.5263975204</v>
      </c>
      <c r="P12" s="20">
        <f t="shared" si="1"/>
        <v>110941.39733253002</v>
      </c>
      <c r="Q12" s="20">
        <f t="shared" si="1"/>
        <v>50221.549959006159</v>
      </c>
      <c r="R12" s="20">
        <f t="shared" si="1"/>
        <v>172383.15906156806</v>
      </c>
      <c r="S12" s="20">
        <f t="shared" si="1"/>
        <v>90690.422562927633</v>
      </c>
      <c r="T12" s="20">
        <f t="shared" si="1"/>
        <v>74372.55686040096</v>
      </c>
      <c r="U12" s="20">
        <f t="shared" si="1"/>
        <v>76659.944348118865</v>
      </c>
      <c r="V12" s="11"/>
      <c r="W12" s="15"/>
    </row>
    <row r="13" spans="2:23" ht="10.5" customHeight="1" thickTop="1">
      <c r="B13" s="4"/>
      <c r="C13" s="21"/>
      <c r="D13" s="21"/>
      <c r="E13" s="21"/>
      <c r="F13" s="21"/>
      <c r="G13" s="21"/>
      <c r="H13" s="21"/>
      <c r="I13" s="21"/>
      <c r="J13" s="21"/>
      <c r="K13" s="21"/>
      <c r="L13" s="21"/>
      <c r="M13" s="21"/>
      <c r="N13" s="21"/>
      <c r="O13" s="21"/>
      <c r="P13" s="21"/>
      <c r="Q13" s="21"/>
      <c r="R13" s="21"/>
      <c r="S13" s="21"/>
      <c r="T13" s="21"/>
      <c r="U13" s="21"/>
      <c r="W13" s="15"/>
    </row>
    <row r="14" spans="2:23" s="5" customFormat="1">
      <c r="B14" s="8" t="s">
        <v>4</v>
      </c>
      <c r="C14" s="30">
        <f>C25+C20</f>
        <v>10525.544</v>
      </c>
      <c r="D14" s="30">
        <f t="shared" ref="D14:U14" si="2">D25+D20</f>
        <v>61534.2</v>
      </c>
      <c r="E14" s="30">
        <f t="shared" si="2"/>
        <v>16519.7</v>
      </c>
      <c r="F14" s="30">
        <f t="shared" si="2"/>
        <v>82474.7</v>
      </c>
      <c r="G14" s="30">
        <f t="shared" si="2"/>
        <v>142023.41</v>
      </c>
      <c r="H14" s="30">
        <f t="shared" si="2"/>
        <v>10000</v>
      </c>
      <c r="I14" s="30">
        <f t="shared" si="2"/>
        <v>141441.79999999999</v>
      </c>
      <c r="J14" s="30">
        <f t="shared" si="2"/>
        <v>50444.7</v>
      </c>
      <c r="K14" s="30">
        <f t="shared" si="2"/>
        <v>32000.000000000007</v>
      </c>
      <c r="L14" s="30">
        <f t="shared" si="2"/>
        <v>182517.7</v>
      </c>
      <c r="M14" s="30">
        <f t="shared" si="2"/>
        <v>136918.61692931026</v>
      </c>
      <c r="N14" s="30">
        <f t="shared" si="2"/>
        <v>70475.336392014957</v>
      </c>
      <c r="O14" s="30">
        <f t="shared" si="2"/>
        <v>61374.872157080012</v>
      </c>
      <c r="P14" s="30">
        <f t="shared" si="2"/>
        <v>69804.744739720001</v>
      </c>
      <c r="Q14" s="30">
        <f t="shared" si="2"/>
        <v>15813.8</v>
      </c>
      <c r="R14" s="30">
        <f t="shared" si="2"/>
        <v>140809.61692931026</v>
      </c>
      <c r="S14" s="30">
        <f t="shared" si="2"/>
        <v>70475.336392014957</v>
      </c>
      <c r="T14" s="30">
        <f t="shared" si="2"/>
        <v>61374.872157080012</v>
      </c>
      <c r="U14" s="30">
        <f t="shared" si="2"/>
        <v>69804.744739720001</v>
      </c>
      <c r="W14" s="15"/>
    </row>
    <row r="15" spans="2:23" s="5" customFormat="1">
      <c r="B15" s="8" t="s">
        <v>5</v>
      </c>
      <c r="C15" s="30">
        <f>C21+C26</f>
        <v>120010.65216246643</v>
      </c>
      <c r="D15" s="30">
        <f t="shared" ref="D15:U15" si="3">D21+D26</f>
        <v>129749.75958630114</v>
      </c>
      <c r="E15" s="30">
        <f t="shared" si="3"/>
        <v>137288.24555180114</v>
      </c>
      <c r="F15" s="30">
        <f t="shared" si="3"/>
        <v>147903.36149243821</v>
      </c>
      <c r="G15" s="30">
        <f t="shared" si="3"/>
        <v>130023.68691003838</v>
      </c>
      <c r="H15" s="30">
        <f t="shared" si="3"/>
        <v>115472.13949709837</v>
      </c>
      <c r="I15" s="30">
        <f t="shared" si="3"/>
        <v>108404.72302928838</v>
      </c>
      <c r="J15" s="30">
        <f t="shared" si="3"/>
        <v>98867.440432358373</v>
      </c>
      <c r="K15" s="30">
        <f t="shared" si="3"/>
        <v>95748.529836138361</v>
      </c>
      <c r="L15" s="30">
        <f t="shared" si="3"/>
        <v>81425.207918338376</v>
      </c>
      <c r="M15" s="30">
        <f t="shared" si="3"/>
        <v>65623.257358398376</v>
      </c>
      <c r="N15" s="30">
        <f t="shared" si="3"/>
        <v>54135.41228652771</v>
      </c>
      <c r="O15" s="30">
        <f t="shared" si="3"/>
        <v>47095.419094814439</v>
      </c>
      <c r="P15" s="30">
        <f t="shared" si="3"/>
        <v>41081.209615632339</v>
      </c>
      <c r="Q15" s="30">
        <f t="shared" si="3"/>
        <v>34382.651733139588</v>
      </c>
      <c r="R15" s="30">
        <f t="shared" si="3"/>
        <v>31487.393626979585</v>
      </c>
      <c r="S15" s="30">
        <f t="shared" si="3"/>
        <v>20169.763620906211</v>
      </c>
      <c r="T15" s="30">
        <f t="shared" si="3"/>
        <v>12960.517008738043</v>
      </c>
      <c r="U15" s="30">
        <f t="shared" si="3"/>
        <v>6816.8887916331933</v>
      </c>
      <c r="W15" s="15"/>
    </row>
    <row r="16" spans="2:23" s="5" customFormat="1">
      <c r="B16" s="8" t="s">
        <v>6</v>
      </c>
      <c r="C16" s="30">
        <f>C29</f>
        <v>35000.029526009996</v>
      </c>
      <c r="D16" s="30">
        <f t="shared" ref="D16:U16" si="4">D29</f>
        <v>39484.852695873014</v>
      </c>
      <c r="E16" s="30">
        <f t="shared" si="4"/>
        <v>44369.09732601</v>
      </c>
      <c r="F16" s="30">
        <f t="shared" si="4"/>
        <v>49679.081195946303</v>
      </c>
      <c r="G16" s="30">
        <f t="shared" si="4"/>
        <v>0</v>
      </c>
      <c r="H16" s="30">
        <f t="shared" si="4"/>
        <v>0</v>
      </c>
      <c r="I16" s="30">
        <f t="shared" si="4"/>
        <v>0</v>
      </c>
      <c r="J16" s="30">
        <f t="shared" si="4"/>
        <v>0</v>
      </c>
      <c r="K16" s="30">
        <f t="shared" si="4"/>
        <v>0</v>
      </c>
      <c r="L16" s="30">
        <f t="shared" si="4"/>
        <v>0</v>
      </c>
      <c r="M16" s="30">
        <f t="shared" si="4"/>
        <v>0</v>
      </c>
      <c r="N16" s="30">
        <f t="shared" si="4"/>
        <v>0</v>
      </c>
      <c r="O16" s="30">
        <f t="shared" si="4"/>
        <v>0</v>
      </c>
      <c r="P16" s="30">
        <f t="shared" si="4"/>
        <v>0</v>
      </c>
      <c r="Q16" s="30">
        <f t="shared" si="4"/>
        <v>0</v>
      </c>
      <c r="R16" s="30">
        <f t="shared" si="4"/>
        <v>0</v>
      </c>
      <c r="S16" s="30">
        <f t="shared" si="4"/>
        <v>0</v>
      </c>
      <c r="T16" s="30">
        <f t="shared" si="4"/>
        <v>0</v>
      </c>
      <c r="U16" s="30">
        <f t="shared" si="4"/>
        <v>0</v>
      </c>
      <c r="W16" s="15"/>
    </row>
    <row r="17" spans="2:23" s="5" customFormat="1">
      <c r="B17" s="8" t="s">
        <v>7</v>
      </c>
      <c r="C17" s="30">
        <f t="shared" ref="C17" si="5">C22+C27</f>
        <v>98.912434975498641</v>
      </c>
      <c r="D17" s="30">
        <f t="shared" ref="D17:U17" si="6">D22+D27</f>
        <v>96.621271457820669</v>
      </c>
      <c r="E17" s="30">
        <f t="shared" si="6"/>
        <v>72.584297903110013</v>
      </c>
      <c r="F17" s="30">
        <f t="shared" si="6"/>
        <v>131.95650399216089</v>
      </c>
      <c r="G17" s="30">
        <f t="shared" si="6"/>
        <v>141.00038257981916</v>
      </c>
      <c r="H17" s="30">
        <f t="shared" si="6"/>
        <v>62.736069748569193</v>
      </c>
      <c r="I17" s="30">
        <f t="shared" si="6"/>
        <v>124.92326151556919</v>
      </c>
      <c r="J17" s="30">
        <f t="shared" si="6"/>
        <v>74.656070216569191</v>
      </c>
      <c r="K17" s="30">
        <f t="shared" si="6"/>
        <v>63.874264918569189</v>
      </c>
      <c r="L17" s="30">
        <f t="shared" si="6"/>
        <v>131.97145396056919</v>
      </c>
      <c r="M17" s="30">
        <f t="shared" si="6"/>
        <v>101.27093714422429</v>
      </c>
      <c r="N17" s="30">
        <f t="shared" si="6"/>
        <v>62.305374338576328</v>
      </c>
      <c r="O17" s="30">
        <f t="shared" si="6"/>
        <v>54.235145625947219</v>
      </c>
      <c r="P17" s="30">
        <f t="shared" si="6"/>
        <v>55.442977177676163</v>
      </c>
      <c r="Q17" s="30">
        <f t="shared" si="6"/>
        <v>25.098225866569791</v>
      </c>
      <c r="R17" s="30">
        <f t="shared" si="6"/>
        <v>86.148505278224917</v>
      </c>
      <c r="S17" s="30">
        <f t="shared" si="6"/>
        <v>45.322550006460595</v>
      </c>
      <c r="T17" s="30">
        <f t="shared" si="6"/>
        <v>37.167694582909029</v>
      </c>
      <c r="U17" s="30">
        <f t="shared" si="6"/>
        <v>38.310816765676599</v>
      </c>
      <c r="W17" s="15"/>
    </row>
    <row r="18" spans="2:23" s="5" customFormat="1">
      <c r="C18" s="22"/>
      <c r="D18" s="22"/>
      <c r="E18" s="22"/>
      <c r="F18" s="22"/>
      <c r="G18" s="22"/>
      <c r="H18" s="22"/>
      <c r="I18" s="22"/>
      <c r="J18" s="22"/>
      <c r="K18" s="22"/>
      <c r="L18" s="22"/>
      <c r="M18" s="22"/>
      <c r="N18" s="22"/>
      <c r="O18" s="22"/>
      <c r="P18" s="22"/>
      <c r="Q18" s="22"/>
      <c r="R18" s="22"/>
      <c r="S18" s="22"/>
      <c r="T18" s="22"/>
      <c r="U18" s="22"/>
      <c r="V18" s="27"/>
      <c r="W18" s="15"/>
    </row>
    <row r="19" spans="2:23" s="5" customFormat="1">
      <c r="B19" s="6" t="s">
        <v>10</v>
      </c>
      <c r="C19" s="23">
        <f>C20+C21+C22</f>
        <v>118285.26081296023</v>
      </c>
      <c r="D19" s="23">
        <f t="shared" ref="D19:M19" si="7">D20+D21+D22</f>
        <v>165426.99235062749</v>
      </c>
      <c r="E19" s="23">
        <f t="shared" si="7"/>
        <v>115229.94912530726</v>
      </c>
      <c r="F19" s="23">
        <f t="shared" si="7"/>
        <v>178674.03147697818</v>
      </c>
      <c r="G19" s="23">
        <f t="shared" si="7"/>
        <v>217414.95669762423</v>
      </c>
      <c r="H19" s="23">
        <f t="shared" si="7"/>
        <v>70761.734971853002</v>
      </c>
      <c r="I19" s="23">
        <f t="shared" si="7"/>
        <v>195198.30569580998</v>
      </c>
      <c r="J19" s="23">
        <f t="shared" si="7"/>
        <v>94613.655907580993</v>
      </c>
      <c r="K19" s="23">
        <f t="shared" si="7"/>
        <v>73039.263506063013</v>
      </c>
      <c r="L19" s="23">
        <f t="shared" si="7"/>
        <v>209301.73877730503</v>
      </c>
      <c r="M19" s="23">
        <f t="shared" si="7"/>
        <v>60907.928392084003</v>
      </c>
      <c r="N19" s="23">
        <f>N20+N21+N22</f>
        <v>8301.4981021029998</v>
      </c>
      <c r="O19" s="23">
        <f>O20+O21+O22</f>
        <v>8290.6054811249996</v>
      </c>
      <c r="P19" s="23">
        <f>P20+P21+P22</f>
        <v>8290.6054811249996</v>
      </c>
      <c r="Q19" s="23">
        <f>Q20+Q21+Q22</f>
        <v>24112.312381125001</v>
      </c>
      <c r="R19" s="23">
        <f t="shared" ref="R19:U19" si="8">R20+R21+R22</f>
        <v>89326.845245912002</v>
      </c>
      <c r="S19" s="23">
        <f t="shared" si="8"/>
        <v>0</v>
      </c>
      <c r="T19" s="23">
        <f t="shared" si="8"/>
        <v>0</v>
      </c>
      <c r="U19" s="23">
        <f t="shared" si="8"/>
        <v>0</v>
      </c>
      <c r="V19" s="11"/>
      <c r="W19" s="15"/>
    </row>
    <row r="20" spans="2:23">
      <c r="B20" s="7" t="s">
        <v>4</v>
      </c>
      <c r="C20" s="24">
        <v>10525.544</v>
      </c>
      <c r="D20" s="24">
        <v>61534.2</v>
      </c>
      <c r="E20" s="24">
        <v>16519.7</v>
      </c>
      <c r="F20" s="24">
        <v>82474.7</v>
      </c>
      <c r="G20" s="24">
        <v>142023.41</v>
      </c>
      <c r="H20" s="24">
        <v>10000</v>
      </c>
      <c r="I20" s="24">
        <v>141441.79999999999</v>
      </c>
      <c r="J20" s="24">
        <v>50444.7</v>
      </c>
      <c r="K20" s="24">
        <v>32000.000000000007</v>
      </c>
      <c r="L20" s="24">
        <v>182517.7</v>
      </c>
      <c r="M20" s="24">
        <v>50000</v>
      </c>
      <c r="N20" s="24">
        <v>0</v>
      </c>
      <c r="O20" s="24">
        <v>0</v>
      </c>
      <c r="P20" s="24">
        <v>0</v>
      </c>
      <c r="Q20" s="24">
        <v>15813.8</v>
      </c>
      <c r="R20" s="24">
        <v>83891</v>
      </c>
      <c r="S20" s="24">
        <v>0</v>
      </c>
      <c r="T20" s="24">
        <v>0</v>
      </c>
      <c r="U20" s="24">
        <v>0</v>
      </c>
      <c r="V20" s="29"/>
      <c r="W20" s="15"/>
    </row>
    <row r="21" spans="2:23">
      <c r="B21" s="7" t="s">
        <v>5</v>
      </c>
      <c r="C21" s="24">
        <v>107666.7398368763</v>
      </c>
      <c r="D21" s="24">
        <v>103808.90500918699</v>
      </c>
      <c r="E21" s="24">
        <v>98656.74408086839</v>
      </c>
      <c r="F21" s="24">
        <v>96093.043634643676</v>
      </c>
      <c r="G21" s="24">
        <v>75277.919198899996</v>
      </c>
      <c r="H21" s="24">
        <v>60726.37178596</v>
      </c>
      <c r="I21" s="24">
        <v>53658.955318149994</v>
      </c>
      <c r="J21" s="24">
        <v>44121.672721219998</v>
      </c>
      <c r="K21" s="24">
        <v>41002.762124999994</v>
      </c>
      <c r="L21" s="24">
        <v>26679.440207200001</v>
      </c>
      <c r="M21" s="24">
        <v>10877.489647259999</v>
      </c>
      <c r="N21" s="24">
        <v>8297.3494273899996</v>
      </c>
      <c r="O21" s="24">
        <v>8286.4622500000005</v>
      </c>
      <c r="P21" s="24">
        <v>8286.4622500000005</v>
      </c>
      <c r="Q21" s="24">
        <v>8286.4622500000005</v>
      </c>
      <c r="R21" s="24">
        <v>5391.2041438400001</v>
      </c>
      <c r="S21" s="24">
        <v>0</v>
      </c>
      <c r="T21" s="24">
        <v>0</v>
      </c>
      <c r="U21" s="24">
        <v>0</v>
      </c>
      <c r="V21" s="29"/>
      <c r="W21" s="15"/>
    </row>
    <row r="22" spans="2:23" s="12" customFormat="1">
      <c r="B22" s="7" t="s">
        <v>8</v>
      </c>
      <c r="C22" s="24">
        <v>92.976976083939974</v>
      </c>
      <c r="D22" s="24">
        <v>83.887341440499981</v>
      </c>
      <c r="E22" s="24">
        <v>53.50504443888002</v>
      </c>
      <c r="F22" s="24">
        <v>106.28784233449998</v>
      </c>
      <c r="G22" s="24">
        <v>113.62749872424997</v>
      </c>
      <c r="H22" s="24">
        <v>35.363185893000008</v>
      </c>
      <c r="I22" s="24">
        <v>97.550377660000009</v>
      </c>
      <c r="J22" s="24">
        <v>47.283186361000006</v>
      </c>
      <c r="K22" s="24">
        <v>36.501381063000004</v>
      </c>
      <c r="L22" s="24">
        <v>104.59857010499999</v>
      </c>
      <c r="M22" s="24">
        <v>30.438744824000004</v>
      </c>
      <c r="N22" s="24">
        <v>4.1486747130000001</v>
      </c>
      <c r="O22" s="24">
        <v>4.1432311249999998</v>
      </c>
      <c r="P22" s="24">
        <v>4.1432311249999998</v>
      </c>
      <c r="Q22" s="24">
        <v>12.050131125</v>
      </c>
      <c r="R22" s="24">
        <v>44.641102071999995</v>
      </c>
      <c r="S22" s="24">
        <v>0</v>
      </c>
      <c r="T22" s="24">
        <v>0</v>
      </c>
      <c r="U22" s="24">
        <v>0</v>
      </c>
      <c r="V22" s="29"/>
      <c r="W22" s="15"/>
    </row>
    <row r="23" spans="2:23" s="12" customFormat="1" ht="12" customHeight="1">
      <c r="B23" s="7"/>
      <c r="C23" s="25"/>
      <c r="D23" s="25"/>
      <c r="E23" s="25"/>
      <c r="F23" s="25"/>
      <c r="G23" s="25"/>
      <c r="H23" s="25"/>
      <c r="I23" s="25"/>
      <c r="J23" s="25"/>
      <c r="K23" s="25"/>
      <c r="L23" s="25"/>
      <c r="M23" s="25"/>
      <c r="N23" s="25"/>
      <c r="O23" s="25"/>
      <c r="P23" s="25"/>
      <c r="Q23" s="25"/>
      <c r="R23" s="25"/>
      <c r="S23" s="25"/>
      <c r="T23" s="25"/>
      <c r="U23" s="25"/>
      <c r="V23" s="29"/>
      <c r="W23" s="15"/>
    </row>
    <row r="24" spans="2:23" s="12" customFormat="1" ht="17.25">
      <c r="B24" s="6" t="s">
        <v>9</v>
      </c>
      <c r="C24" s="23">
        <f t="shared" ref="C24:P24" si="9">C25+C26+C27</f>
        <v>12349.847784481695</v>
      </c>
      <c r="D24" s="23">
        <f t="shared" si="9"/>
        <v>25953.58850713147</v>
      </c>
      <c r="E24" s="23">
        <f t="shared" si="9"/>
        <v>38650.580724396983</v>
      </c>
      <c r="F24" s="23">
        <f t="shared" si="9"/>
        <v>51835.986519452199</v>
      </c>
      <c r="G24" s="23">
        <f t="shared" si="9"/>
        <v>54773.140594993944</v>
      </c>
      <c r="H24" s="23">
        <f t="shared" si="9"/>
        <v>54773.140594993944</v>
      </c>
      <c r="I24" s="23">
        <f t="shared" si="9"/>
        <v>54773.140594993944</v>
      </c>
      <c r="J24" s="23">
        <f t="shared" si="9"/>
        <v>54773.140594993944</v>
      </c>
      <c r="K24" s="23">
        <f t="shared" si="9"/>
        <v>54773.140594993944</v>
      </c>
      <c r="L24" s="23">
        <f t="shared" si="9"/>
        <v>54773.140594993944</v>
      </c>
      <c r="M24" s="23">
        <f t="shared" si="9"/>
        <v>141735.21683276884</v>
      </c>
      <c r="N24" s="23">
        <f t="shared" si="9"/>
        <v>116371.55595077825</v>
      </c>
      <c r="O24" s="23">
        <f t="shared" si="9"/>
        <v>100233.92091639541</v>
      </c>
      <c r="P24" s="23">
        <f t="shared" si="9"/>
        <v>102650.79185140503</v>
      </c>
      <c r="Q24" s="23">
        <f t="shared" ref="Q24:U24" si="10">Q25+Q26+Q27</f>
        <v>26109.237577881155</v>
      </c>
      <c r="R24" s="23">
        <f t="shared" si="10"/>
        <v>83056.31381565606</v>
      </c>
      <c r="S24" s="23">
        <f t="shared" si="10"/>
        <v>90690.422562927633</v>
      </c>
      <c r="T24" s="23">
        <f t="shared" si="10"/>
        <v>74372.55686040096</v>
      </c>
      <c r="U24" s="23">
        <f t="shared" si="10"/>
        <v>76659.944348118865</v>
      </c>
      <c r="V24" s="29"/>
      <c r="W24" s="15"/>
    </row>
    <row r="25" spans="2:23" s="12" customFormat="1">
      <c r="B25" s="7" t="s">
        <v>4</v>
      </c>
      <c r="C25" s="24">
        <v>0</v>
      </c>
      <c r="D25" s="24">
        <v>0</v>
      </c>
      <c r="E25" s="24">
        <v>0</v>
      </c>
      <c r="F25" s="24">
        <v>0</v>
      </c>
      <c r="G25" s="24">
        <v>0</v>
      </c>
      <c r="H25" s="24">
        <v>0</v>
      </c>
      <c r="I25" s="24">
        <v>0</v>
      </c>
      <c r="J25" s="24">
        <v>0</v>
      </c>
      <c r="K25" s="24">
        <v>0</v>
      </c>
      <c r="L25" s="24">
        <v>0</v>
      </c>
      <c r="M25" s="24">
        <v>86918.616929310243</v>
      </c>
      <c r="N25" s="24">
        <v>70475.336392014957</v>
      </c>
      <c r="O25" s="24">
        <v>61374.872157080012</v>
      </c>
      <c r="P25" s="24">
        <v>69804.744739720001</v>
      </c>
      <c r="Q25" s="24">
        <v>0</v>
      </c>
      <c r="R25" s="24">
        <v>56918.61692931025</v>
      </c>
      <c r="S25" s="24">
        <v>70475.336392014957</v>
      </c>
      <c r="T25" s="24">
        <v>61374.872157080012</v>
      </c>
      <c r="U25" s="24">
        <v>69804.744739720001</v>
      </c>
      <c r="V25" s="29"/>
      <c r="W25" s="15"/>
    </row>
    <row r="26" spans="2:23" s="12" customFormat="1">
      <c r="B26" s="7" t="s">
        <v>5</v>
      </c>
      <c r="C26" s="24">
        <v>12343.912325590136</v>
      </c>
      <c r="D26" s="24">
        <v>25940.854577114151</v>
      </c>
      <c r="E26" s="24">
        <v>38631.501470932752</v>
      </c>
      <c r="F26" s="24">
        <v>51810.317857794536</v>
      </c>
      <c r="G26" s="24">
        <v>54745.767711138375</v>
      </c>
      <c r="H26" s="24">
        <v>54745.767711138375</v>
      </c>
      <c r="I26" s="24">
        <v>54745.767711138375</v>
      </c>
      <c r="J26" s="24">
        <v>54745.767711138375</v>
      </c>
      <c r="K26" s="24">
        <v>54745.767711138375</v>
      </c>
      <c r="L26" s="24">
        <v>54745.767711138375</v>
      </c>
      <c r="M26" s="24">
        <v>54745.767711138375</v>
      </c>
      <c r="N26" s="24">
        <v>45838.06285913771</v>
      </c>
      <c r="O26" s="24">
        <v>38808.956844814442</v>
      </c>
      <c r="P26" s="24">
        <v>32794.747365632335</v>
      </c>
      <c r="Q26" s="24">
        <v>26096.189483139584</v>
      </c>
      <c r="R26" s="24">
        <v>26096.189483139584</v>
      </c>
      <c r="S26" s="24">
        <v>20169.763620906211</v>
      </c>
      <c r="T26" s="24">
        <v>12960.517008738043</v>
      </c>
      <c r="U26" s="24">
        <v>6816.8887916331933</v>
      </c>
      <c r="V26" s="29"/>
      <c r="W26" s="15"/>
    </row>
    <row r="27" spans="2:23" s="12" customFormat="1">
      <c r="B27" s="7" t="s">
        <v>8</v>
      </c>
      <c r="C27" s="24">
        <v>5.9354588915586719</v>
      </c>
      <c r="D27" s="24">
        <v>12.733930017320686</v>
      </c>
      <c r="E27" s="24">
        <v>19.079253464229996</v>
      </c>
      <c r="F27" s="24">
        <v>25.668661657660891</v>
      </c>
      <c r="G27" s="24">
        <v>27.372883855569185</v>
      </c>
      <c r="H27" s="24">
        <v>27.372883855569185</v>
      </c>
      <c r="I27" s="24">
        <v>27.372883855569185</v>
      </c>
      <c r="J27" s="24">
        <v>27.372883855569185</v>
      </c>
      <c r="K27" s="24">
        <v>27.372883855569185</v>
      </c>
      <c r="L27" s="24">
        <v>27.372883855569185</v>
      </c>
      <c r="M27" s="24">
        <v>70.832192320224294</v>
      </c>
      <c r="N27" s="24">
        <v>58.15669962557633</v>
      </c>
      <c r="O27" s="24">
        <v>50.091914500947219</v>
      </c>
      <c r="P27" s="24">
        <v>51.299746052676163</v>
      </c>
      <c r="Q27" s="24">
        <v>13.048094741569789</v>
      </c>
      <c r="R27" s="24">
        <v>41.507403206224922</v>
      </c>
      <c r="S27" s="24">
        <v>45.322550006460595</v>
      </c>
      <c r="T27" s="24">
        <v>37.167694582909029</v>
      </c>
      <c r="U27" s="24">
        <v>38.310816765676599</v>
      </c>
      <c r="V27" s="29"/>
      <c r="W27" s="15"/>
    </row>
    <row r="28" spans="2:23" s="12" customFormat="1">
      <c r="B28" s="7"/>
      <c r="C28" s="25"/>
      <c r="D28" s="25"/>
      <c r="E28" s="25"/>
      <c r="F28" s="25"/>
      <c r="G28" s="25"/>
      <c r="H28" s="25"/>
      <c r="I28" s="25"/>
      <c r="J28" s="25"/>
      <c r="K28" s="25"/>
      <c r="L28" s="25"/>
      <c r="M28" s="25"/>
      <c r="N28" s="25"/>
      <c r="O28" s="25"/>
      <c r="P28" s="25"/>
      <c r="Q28" s="25"/>
      <c r="R28" s="25"/>
      <c r="S28" s="25"/>
      <c r="T28" s="25"/>
      <c r="U28" s="25"/>
      <c r="V28" s="28"/>
      <c r="W28" s="15"/>
    </row>
    <row r="29" spans="2:23" s="12" customFormat="1" ht="17.25">
      <c r="B29" s="6" t="s">
        <v>11</v>
      </c>
      <c r="C29" s="23">
        <f t="shared" ref="C29:U29" si="11">+C30</f>
        <v>35000.029526009996</v>
      </c>
      <c r="D29" s="23">
        <f t="shared" si="11"/>
        <v>39484.852695873014</v>
      </c>
      <c r="E29" s="23">
        <f t="shared" si="11"/>
        <v>44369.09732601</v>
      </c>
      <c r="F29" s="23">
        <f t="shared" si="11"/>
        <v>49679.081195946303</v>
      </c>
      <c r="G29" s="23">
        <f t="shared" si="11"/>
        <v>0</v>
      </c>
      <c r="H29" s="23">
        <f t="shared" si="11"/>
        <v>0</v>
      </c>
      <c r="I29" s="23">
        <f t="shared" si="11"/>
        <v>0</v>
      </c>
      <c r="J29" s="23">
        <f t="shared" si="11"/>
        <v>0</v>
      </c>
      <c r="K29" s="23">
        <f t="shared" si="11"/>
        <v>0</v>
      </c>
      <c r="L29" s="23">
        <f t="shared" si="11"/>
        <v>0</v>
      </c>
      <c r="M29" s="23">
        <f t="shared" si="11"/>
        <v>0</v>
      </c>
      <c r="N29" s="23">
        <f t="shared" si="11"/>
        <v>0</v>
      </c>
      <c r="O29" s="23">
        <f t="shared" si="11"/>
        <v>0</v>
      </c>
      <c r="P29" s="23">
        <f t="shared" si="11"/>
        <v>0</v>
      </c>
      <c r="Q29" s="23">
        <f t="shared" si="11"/>
        <v>0</v>
      </c>
      <c r="R29" s="23">
        <f t="shared" si="11"/>
        <v>0</v>
      </c>
      <c r="S29" s="23">
        <f t="shared" si="11"/>
        <v>0</v>
      </c>
      <c r="T29" s="23">
        <f t="shared" si="11"/>
        <v>0</v>
      </c>
      <c r="U29" s="23">
        <f t="shared" si="11"/>
        <v>0</v>
      </c>
      <c r="V29" s="28"/>
      <c r="W29" s="15"/>
    </row>
    <row r="30" spans="2:23" s="12" customFormat="1">
      <c r="B30" s="7" t="s">
        <v>12</v>
      </c>
      <c r="C30" s="21">
        <v>35000.029526009996</v>
      </c>
      <c r="D30" s="21">
        <v>39484.852695873014</v>
      </c>
      <c r="E30" s="21">
        <v>44369.09732601</v>
      </c>
      <c r="F30" s="21">
        <v>49679.081195946303</v>
      </c>
      <c r="G30" s="26"/>
      <c r="H30" s="25"/>
      <c r="I30" s="25"/>
      <c r="J30" s="25"/>
      <c r="K30" s="25"/>
      <c r="L30" s="25"/>
      <c r="M30" s="25"/>
      <c r="N30" s="25"/>
      <c r="O30" s="25"/>
      <c r="P30" s="25">
        <v>0</v>
      </c>
      <c r="Q30" s="25"/>
      <c r="R30" s="25"/>
      <c r="S30" s="25"/>
      <c r="T30" s="25"/>
      <c r="U30" s="25"/>
      <c r="V30" s="29"/>
      <c r="W30" s="15"/>
    </row>
    <row r="31" spans="2:23" ht="15.75" thickBot="1">
      <c r="B31" s="13"/>
      <c r="C31" s="14"/>
      <c r="D31" s="14"/>
      <c r="E31" s="14"/>
      <c r="F31" s="14"/>
      <c r="G31" s="14"/>
      <c r="H31" s="14"/>
      <c r="I31" s="14"/>
      <c r="J31" s="14"/>
      <c r="K31" s="14"/>
      <c r="L31" s="14"/>
      <c r="M31" s="14"/>
      <c r="N31" s="14"/>
      <c r="O31" s="14"/>
      <c r="P31" s="14"/>
      <c r="Q31" s="14"/>
      <c r="R31" s="14"/>
      <c r="S31" s="14"/>
      <c r="T31" s="14"/>
      <c r="U31" s="14"/>
    </row>
    <row r="32" spans="2:23" ht="4.5" customHeight="1"/>
    <row r="33" spans="2:21">
      <c r="B33" s="17" t="s">
        <v>13</v>
      </c>
      <c r="C33" s="18"/>
      <c r="D33" s="18"/>
      <c r="E33" s="18"/>
      <c r="F33" s="18"/>
      <c r="G33" s="18"/>
      <c r="H33" s="18"/>
      <c r="I33" s="18"/>
      <c r="J33" s="18"/>
      <c r="K33" s="18"/>
      <c r="L33" s="18"/>
      <c r="M33" s="18"/>
      <c r="N33" s="19"/>
      <c r="O33" s="19"/>
      <c r="P33" s="19"/>
    </row>
    <row r="34" spans="2:21" ht="14.25" customHeight="1">
      <c r="B34" s="31" t="s">
        <v>14</v>
      </c>
      <c r="C34" s="31"/>
      <c r="D34" s="31"/>
      <c r="E34" s="31"/>
      <c r="F34" s="31"/>
      <c r="G34" s="31"/>
      <c r="H34" s="31"/>
      <c r="I34" s="31"/>
      <c r="J34" s="31"/>
      <c r="K34" s="31"/>
      <c r="L34" s="31"/>
      <c r="M34" s="31"/>
      <c r="N34" s="31"/>
      <c r="O34" s="31"/>
      <c r="P34" s="31"/>
    </row>
    <row r="35" spans="2:21">
      <c r="B35" s="31" t="s">
        <v>15</v>
      </c>
      <c r="C35" s="31"/>
      <c r="D35" s="31"/>
      <c r="E35" s="31"/>
      <c r="F35" s="31"/>
      <c r="G35" s="31"/>
      <c r="H35" s="31"/>
      <c r="I35" s="31"/>
      <c r="J35" s="31"/>
      <c r="K35" s="31"/>
      <c r="L35" s="31"/>
      <c r="M35" s="31"/>
      <c r="N35" s="31"/>
      <c r="O35" s="31"/>
      <c r="P35" s="31"/>
    </row>
    <row r="36" spans="2:21">
      <c r="B36" s="31" t="s">
        <v>16</v>
      </c>
      <c r="C36" s="31"/>
      <c r="D36" s="31"/>
      <c r="E36" s="31"/>
      <c r="F36" s="31"/>
      <c r="G36" s="31"/>
      <c r="H36" s="31"/>
      <c r="I36" s="31"/>
      <c r="J36" s="31"/>
      <c r="K36" s="31"/>
      <c r="L36" s="31"/>
      <c r="M36" s="31"/>
      <c r="N36" s="31"/>
      <c r="O36" s="31"/>
      <c r="P36" s="31"/>
      <c r="Q36" s="31"/>
      <c r="R36" s="31"/>
      <c r="S36" s="31"/>
      <c r="T36" s="31"/>
      <c r="U36" s="31"/>
    </row>
    <row r="37" spans="2:21" ht="15" customHeight="1">
      <c r="B37" s="31" t="s">
        <v>17</v>
      </c>
      <c r="C37" s="31"/>
      <c r="D37" s="31"/>
      <c r="E37" s="31"/>
      <c r="F37" s="31"/>
      <c r="G37" s="31"/>
      <c r="H37" s="31"/>
      <c r="I37" s="31"/>
      <c r="J37" s="31"/>
      <c r="K37" s="31"/>
      <c r="L37" s="31"/>
      <c r="M37" s="31"/>
      <c r="N37" s="31"/>
    </row>
  </sheetData>
  <mergeCells count="8">
    <mergeCell ref="B36:U36"/>
    <mergeCell ref="B37:N37"/>
    <mergeCell ref="B6:M6"/>
    <mergeCell ref="B35:P35"/>
    <mergeCell ref="B34:P34"/>
    <mergeCell ref="B7:U7"/>
    <mergeCell ref="B8:U8"/>
    <mergeCell ref="B9:U9"/>
  </mergeCells>
  <printOptions horizontalCentered="1"/>
  <pageMargins left="0" right="0" top="0.19685039370078741" bottom="0.19685039370078741" header="0.19685039370078741" footer="0.19685039370078741"/>
  <pageSetup scale="56" orientation="landscape" horizontalDpi="1200" vertic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Domestic Debt 2025-2043</vt:lpstr>
    </vt:vector>
  </TitlesOfParts>
  <Company>secretaría de estado de hacienda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rodrigueza</dc:creator>
  <cp:lastModifiedBy>Enriquillo Manuel Duvergé García</cp:lastModifiedBy>
  <cp:lastPrinted>2011-08-19T19:26:12Z</cp:lastPrinted>
  <dcterms:created xsi:type="dcterms:W3CDTF">2008-03-05T15:07:09Z</dcterms:created>
  <dcterms:modified xsi:type="dcterms:W3CDTF">2025-07-03T16:17:21Z</dcterms:modified>
</cp:coreProperties>
</file>